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W:\TTI_ECIS_Intelligence\RisicoProfiel\2020 Risicoprofielen\Trust\Vragenlijst definitief\"/>
    </mc:Choice>
  </mc:AlternateContent>
  <workbookProtection workbookAlgorithmName="SHA-512" workbookHashValue="3CA/6irkPZ6GsJAaPxBKrNeQYimP/+tp3s7MtNzPnjbIUt2Dkb6Bfr9qBklFYmHL+C6xuo/1mVEvQrRORB/pLg==" workbookSaltValue="k4RaOBvLCEWEitOFmvPQTA==" workbookSpinCount="100000" lockStructure="1"/>
  <bookViews>
    <workbookView xWindow="0" yWindow="0" windowWidth="19200" windowHeight="6440" tabRatio="694" activeTab="1"/>
  </bookViews>
  <sheets>
    <sheet name="Inleiding" sheetId="18" r:id="rId1"/>
    <sheet name="Trustkantoren" sheetId="8" r:id="rId2"/>
    <sheet name="Lists" sheetId="2" state="hidden" r:id="rId3"/>
    <sheet name="Controlemeldingen" sheetId="14" state="hidden" r:id="rId4"/>
    <sheet name="Opgave doelvennootschappen" sheetId="15" r:id="rId5"/>
  </sheets>
  <definedNames>
    <definedName name="_xlnm.Print_Area" localSheetId="1">Trustkantoren!$A$1:$G$806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1" i="8" l="1"/>
  <c r="G785" i="8"/>
  <c r="G748" i="8"/>
  <c r="G747" i="8"/>
  <c r="G729" i="8"/>
  <c r="G567" i="8"/>
  <c r="G568" i="8"/>
  <c r="G569" i="8"/>
  <c r="G570" i="8"/>
  <c r="G571" i="8"/>
  <c r="G572" i="8"/>
  <c r="G573" i="8"/>
  <c r="G574" i="8"/>
  <c r="G575" i="8"/>
  <c r="G576" i="8"/>
  <c r="G577" i="8"/>
  <c r="G566" i="8"/>
  <c r="G559" i="8"/>
  <c r="G167" i="8"/>
  <c r="C2503" i="15"/>
  <c r="G125" i="8" s="1"/>
  <c r="G35" i="8"/>
  <c r="G64" i="8"/>
  <c r="G89" i="8" l="1"/>
  <c r="G59" i="8"/>
  <c r="G23" i="8" l="1"/>
  <c r="G22" i="8"/>
  <c r="G803" i="8"/>
  <c r="G739" i="8" l="1"/>
  <c r="G706" i="8" l="1"/>
  <c r="G509" i="8" l="1"/>
  <c r="G657" i="8"/>
  <c r="G144" i="8" l="1"/>
  <c r="G131" i="8"/>
  <c r="G141" i="8"/>
  <c r="G142" i="8"/>
  <c r="G143" i="8"/>
  <c r="G140" i="8"/>
  <c r="B95" i="8" l="1"/>
  <c r="G836" i="8" l="1"/>
  <c r="G795" i="8"/>
  <c r="G780" i="8"/>
  <c r="G781" i="8"/>
  <c r="G782" i="8"/>
  <c r="G779" i="8"/>
  <c r="G772" i="8"/>
  <c r="G773" i="8"/>
  <c r="G774" i="8"/>
  <c r="G771" i="8"/>
  <c r="G673" i="8"/>
  <c r="G591" i="8"/>
  <c r="G451" i="8" l="1"/>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300"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214" i="8" l="1"/>
  <c r="G215" i="8"/>
  <c r="G216" i="8"/>
  <c r="G217" i="8"/>
  <c r="G218" i="8"/>
  <c r="G829" i="8" l="1"/>
  <c r="G828" i="8"/>
  <c r="G827" i="8"/>
  <c r="G826" i="8"/>
  <c r="G825" i="8"/>
  <c r="G842" i="8" l="1"/>
  <c r="G838" i="8"/>
  <c r="G837" i="8"/>
  <c r="G839" i="8"/>
  <c r="G840" i="8"/>
  <c r="G841" i="8"/>
  <c r="G835" i="8"/>
  <c r="G834" i="8"/>
  <c r="G667" i="8"/>
  <c r="G543" i="8" l="1"/>
  <c r="G542" i="8"/>
  <c r="G541" i="8"/>
  <c r="G540" i="8"/>
  <c r="G539" i="8"/>
  <c r="G538" i="8"/>
  <c r="G537" i="8"/>
  <c r="G211" i="8" l="1"/>
  <c r="G212" i="8"/>
  <c r="G213" i="8"/>
  <c r="G124" i="8"/>
  <c r="G210" i="8"/>
  <c r="G696" i="8"/>
  <c r="G690" i="8" l="1"/>
  <c r="G691" i="8"/>
  <c r="G692" i="8"/>
  <c r="G693" i="8"/>
  <c r="G694" i="8"/>
  <c r="G689" i="8"/>
  <c r="G518" i="8"/>
  <c r="G678" i="8"/>
  <c r="G679" i="8"/>
  <c r="G680" i="8"/>
  <c r="G681" i="8"/>
  <c r="G682" i="8"/>
  <c r="G683" i="8"/>
  <c r="G684" i="8"/>
  <c r="G685" i="8"/>
  <c r="G677" i="8"/>
  <c r="G805" i="8" l="1"/>
  <c r="G804" i="8"/>
  <c r="G845" i="8" l="1"/>
  <c r="G808" i="8"/>
  <c r="G820" i="8"/>
  <c r="G816" i="8"/>
  <c r="G815" i="8"/>
  <c r="G750" i="8" l="1"/>
  <c r="G749" i="8"/>
  <c r="G505" i="8" l="1"/>
  <c r="G484" i="8"/>
  <c r="G629" i="8" l="1"/>
  <c r="G628" i="8"/>
  <c r="G546" i="8"/>
  <c r="G513" i="8"/>
  <c r="G481" i="8"/>
  <c r="G482" i="8"/>
  <c r="G483" i="8"/>
  <c r="G485" i="8"/>
  <c r="G480" i="8"/>
  <c r="G150" i="8"/>
  <c r="G110" i="8"/>
  <c r="G103" i="8"/>
  <c r="G102" i="8"/>
  <c r="G109" i="8"/>
  <c r="G108" i="8"/>
  <c r="G106" i="8"/>
  <c r="G105" i="8"/>
  <c r="G640" i="8"/>
  <c r="G641" i="8"/>
  <c r="G642" i="8"/>
  <c r="G643" i="8"/>
  <c r="G639" i="8"/>
  <c r="G721" i="8"/>
  <c r="G656" i="8"/>
  <c r="G183" i="8"/>
  <c r="G116" i="8" l="1"/>
  <c r="G623" i="8" l="1"/>
  <c r="G500" i="8"/>
  <c r="G499" i="8"/>
  <c r="G115" i="8"/>
  <c r="G703" i="8" l="1"/>
  <c r="G702" i="8"/>
  <c r="G701" i="8"/>
  <c r="G16" i="8"/>
  <c r="G756" i="8" l="1"/>
  <c r="G757" i="8"/>
  <c r="G762" i="8"/>
  <c r="G714" i="8"/>
  <c r="G715" i="8"/>
  <c r="G708" i="8"/>
  <c r="G644" i="8"/>
  <c r="G634" i="8"/>
  <c r="G635" i="8"/>
  <c r="G633" i="8"/>
  <c r="G182" i="8"/>
  <c r="G788" i="8"/>
  <c r="G57" i="8" l="1"/>
  <c r="G56" i="8"/>
  <c r="G54" i="8"/>
  <c r="G53" i="8"/>
  <c r="G51" i="8"/>
  <c r="G50" i="8"/>
  <c r="G48" i="8"/>
  <c r="G47" i="8"/>
  <c r="G45" i="8"/>
  <c r="G44" i="8"/>
  <c r="G42" i="8"/>
  <c r="G41" i="8"/>
  <c r="G39" i="8"/>
  <c r="G27" i="8"/>
  <c r="G33" i="8"/>
  <c r="G32" i="8"/>
  <c r="G31" i="8"/>
  <c r="G30" i="8"/>
  <c r="G29" i="8"/>
  <c r="G28" i="8"/>
  <c r="G613" i="8"/>
  <c r="G617" i="8" l="1"/>
  <c r="G618" i="8"/>
  <c r="G619" i="8"/>
  <c r="G620" i="8"/>
  <c r="G621" i="8"/>
  <c r="G622" i="8"/>
  <c r="G624" i="8"/>
  <c r="G508" i="8" l="1"/>
  <c r="G534" i="8"/>
  <c r="G517" i="8"/>
  <c r="G516" i="8"/>
  <c r="G512" i="8"/>
  <c r="G501" i="8"/>
  <c r="G491" i="8"/>
  <c r="G490" i="8"/>
  <c r="G453" i="8"/>
  <c r="G454" i="8"/>
  <c r="G455" i="8"/>
  <c r="G456" i="8"/>
  <c r="G457" i="8"/>
  <c r="G458" i="8"/>
  <c r="G459" i="8"/>
  <c r="G460" i="8"/>
  <c r="G461" i="8"/>
  <c r="G462" i="8"/>
  <c r="G463" i="8"/>
  <c r="G464" i="8"/>
  <c r="G465" i="8"/>
  <c r="G466" i="8"/>
  <c r="G467" i="8"/>
  <c r="G468" i="8"/>
  <c r="G469" i="8"/>
  <c r="G470" i="8"/>
  <c r="G471" i="8"/>
  <c r="G472" i="8"/>
  <c r="G452" i="8"/>
  <c r="G190" i="8"/>
  <c r="G191" i="8"/>
  <c r="G192" i="8"/>
  <c r="G193" i="8"/>
  <c r="G194" i="8"/>
  <c r="G195" i="8"/>
  <c r="G196" i="8"/>
  <c r="G197" i="8"/>
  <c r="G198" i="8"/>
  <c r="G199" i="8"/>
  <c r="G200" i="8"/>
  <c r="G201" i="8"/>
  <c r="G202" i="8"/>
  <c r="G203" i="8"/>
  <c r="G204" i="8"/>
  <c r="G205" i="8"/>
  <c r="G206" i="8"/>
  <c r="G207" i="8"/>
  <c r="G208" i="8"/>
  <c r="G209" i="8"/>
  <c r="G189" i="8"/>
  <c r="G184" i="8"/>
  <c r="G181" i="8"/>
  <c r="G160" i="8"/>
  <c r="G161" i="8"/>
  <c r="G162" i="8"/>
  <c r="G163" i="8"/>
  <c r="G164" i="8"/>
  <c r="G165" i="8"/>
  <c r="G166" i="8"/>
  <c r="G168" i="8"/>
  <c r="G169" i="8"/>
  <c r="G170" i="8"/>
  <c r="G171" i="8"/>
  <c r="G172" i="8"/>
  <c r="G173" i="8"/>
  <c r="G159" i="8"/>
  <c r="G151" i="8"/>
  <c r="G152" i="8"/>
  <c r="G153" i="8"/>
  <c r="G154" i="8"/>
  <c r="G149" i="8"/>
  <c r="G134" i="8" l="1"/>
  <c r="G132" i="8"/>
  <c r="G133" i="8"/>
  <c r="G130" i="8"/>
  <c r="G114" i="8"/>
  <c r="G100" i="8"/>
  <c r="G95" i="8"/>
  <c r="G96" i="8"/>
  <c r="G15" i="8" l="1"/>
  <c r="G20" i="8" l="1"/>
  <c r="G21" i="8"/>
  <c r="G14" i="8"/>
  <c r="G719" i="8"/>
  <c r="G720" i="8"/>
  <c r="G722" i="8"/>
  <c r="G718" i="8"/>
  <c r="G712" i="8"/>
  <c r="G713" i="8"/>
  <c r="G711" i="8"/>
  <c r="G86" i="8" l="1"/>
  <c r="G82" i="8"/>
  <c r="G78" i="8"/>
  <c r="G74" i="8"/>
  <c r="G70" i="8"/>
  <c r="G66" i="8"/>
  <c r="G63" i="8"/>
  <c r="G71" i="8"/>
  <c r="G72" i="8"/>
  <c r="G88" i="8"/>
  <c r="G87" i="8"/>
  <c r="G84" i="8"/>
  <c r="G83" i="8"/>
  <c r="G80" i="8"/>
  <c r="G79" i="8"/>
  <c r="G76" i="8"/>
  <c r="G75" i="8"/>
  <c r="G68" i="8"/>
  <c r="G67" i="8"/>
  <c r="G802" i="8" l="1"/>
  <c r="G799" i="8"/>
  <c r="G796" i="8"/>
  <c r="G794" i="8"/>
  <c r="G764" i="8"/>
  <c r="G760" i="8"/>
  <c r="G754" i="8"/>
  <c r="G755" i="8"/>
  <c r="G753" i="8"/>
  <c r="G743" i="8"/>
  <c r="G740" i="8"/>
  <c r="G737" i="8"/>
  <c r="G738" i="8"/>
  <c r="G736" i="8"/>
  <c r="G733" i="8"/>
  <c r="G726" i="8" l="1"/>
  <c r="G707" i="8"/>
  <c r="G700" i="8"/>
  <c r="G672" i="8"/>
  <c r="G671" i="8"/>
  <c r="G662" i="8"/>
  <c r="G663" i="8"/>
  <c r="G664" i="8"/>
  <c r="G665" i="8"/>
  <c r="G666" i="8"/>
  <c r="G661" i="8"/>
  <c r="G655" i="8"/>
  <c r="G651" i="8"/>
  <c r="G648" i="8"/>
  <c r="G647" i="8"/>
  <c r="G616" i="8"/>
  <c r="G612" i="8"/>
  <c r="G599" i="8"/>
  <c r="G600" i="8"/>
  <c r="G601" i="8"/>
  <c r="G610" i="8"/>
  <c r="G606" i="8"/>
  <c r="G604" i="8"/>
  <c r="G607" i="8"/>
  <c r="G608" i="8"/>
  <c r="G602" i="8"/>
  <c r="G603" i="8"/>
  <c r="G605" i="8"/>
  <c r="G609" i="8"/>
  <c r="G598" i="8"/>
  <c r="G590" i="8"/>
  <c r="G589" i="8"/>
  <c r="G562" i="8"/>
  <c r="G561" i="8"/>
  <c r="G585" i="8"/>
  <c r="G582" i="8"/>
  <c r="G583" i="8"/>
  <c r="G584" i="8"/>
  <c r="G581" i="8"/>
  <c r="G552" i="8"/>
  <c r="G551" i="8"/>
  <c r="G550" i="8"/>
  <c r="G556" i="8"/>
  <c r="G547" i="8"/>
  <c r="A4" i="15" l="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876" i="15" s="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9" i="15" s="1"/>
  <c r="A910" i="15" s="1"/>
  <c r="A911" i="15" s="1"/>
  <c r="A912" i="15" s="1"/>
  <c r="A913" i="15" s="1"/>
  <c r="A914" i="15" s="1"/>
  <c r="A915" i="15" s="1"/>
  <c r="A916" i="15" s="1"/>
  <c r="A917" i="15" s="1"/>
  <c r="A918" i="15" s="1"/>
  <c r="A919" i="15" s="1"/>
  <c r="A920" i="15" s="1"/>
  <c r="A921" i="15" s="1"/>
  <c r="A922" i="15" s="1"/>
  <c r="A923" i="15" s="1"/>
  <c r="A924" i="15" s="1"/>
  <c r="A925" i="15" s="1"/>
  <c r="A926" i="15" s="1"/>
  <c r="A927" i="15" s="1"/>
  <c r="A928" i="15" s="1"/>
  <c r="A929" i="15" s="1"/>
  <c r="A930" i="15" s="1"/>
  <c r="A931" i="15" s="1"/>
  <c r="A932" i="15" s="1"/>
  <c r="A933" i="15" s="1"/>
  <c r="A934" i="15" s="1"/>
  <c r="A935" i="15" s="1"/>
  <c r="A936" i="15" s="1"/>
  <c r="A937" i="15" s="1"/>
  <c r="A938" i="15" s="1"/>
  <c r="A939" i="15" s="1"/>
  <c r="A940" i="15" s="1"/>
  <c r="A941" i="15" s="1"/>
  <c r="A942" i="15" s="1"/>
  <c r="A943" i="15" s="1"/>
  <c r="A944" i="15" s="1"/>
  <c r="A945" i="15" s="1"/>
  <c r="A946" i="15" s="1"/>
  <c r="A947" i="15" s="1"/>
  <c r="A948" i="15" s="1"/>
  <c r="A949" i="15" s="1"/>
  <c r="A950" i="15" s="1"/>
  <c r="A951" i="15" s="1"/>
  <c r="A952" i="15" s="1"/>
  <c r="A953" i="15" s="1"/>
  <c r="A954" i="15" s="1"/>
  <c r="A955" i="15" s="1"/>
  <c r="A956" i="15" s="1"/>
  <c r="A957" i="15" s="1"/>
  <c r="A958" i="15" s="1"/>
  <c r="A959" i="15" s="1"/>
  <c r="A960" i="15" s="1"/>
  <c r="A961" i="15" s="1"/>
  <c r="A962" i="15" s="1"/>
  <c r="A963" i="15" s="1"/>
  <c r="A964" i="15" s="1"/>
  <c r="A965" i="15" s="1"/>
  <c r="A966" i="15" s="1"/>
  <c r="A967" i="15" s="1"/>
  <c r="A968" i="15" s="1"/>
  <c r="A969" i="15" s="1"/>
  <c r="A970" i="15" s="1"/>
  <c r="A971" i="15" s="1"/>
  <c r="A972" i="15" s="1"/>
  <c r="A973" i="15" s="1"/>
  <c r="A974" i="15" s="1"/>
  <c r="A975" i="15" s="1"/>
  <c r="A976" i="15" s="1"/>
  <c r="A977" i="15" s="1"/>
  <c r="A978" i="15" s="1"/>
  <c r="A979" i="15" s="1"/>
  <c r="A980" i="15" s="1"/>
  <c r="A981" i="15" s="1"/>
  <c r="A982" i="15" s="1"/>
  <c r="A983" i="15" s="1"/>
  <c r="A984" i="15" s="1"/>
  <c r="A985" i="15" s="1"/>
  <c r="A986" i="15" s="1"/>
  <c r="A987" i="15" s="1"/>
  <c r="A988" i="15" s="1"/>
  <c r="A989" i="15" s="1"/>
  <c r="A990" i="15" s="1"/>
  <c r="A991" i="15" s="1"/>
  <c r="A992" i="15" s="1"/>
  <c r="A993" i="15" s="1"/>
  <c r="A994" i="15" s="1"/>
  <c r="A995" i="15" s="1"/>
  <c r="A996" i="15" s="1"/>
  <c r="A997" i="15" s="1"/>
  <c r="A998" i="15" s="1"/>
  <c r="A999" i="15" s="1"/>
  <c r="A1000" i="15" s="1"/>
  <c r="A1001" i="15" s="1"/>
  <c r="A1002" i="15" s="1"/>
  <c r="A1003" i="15" s="1"/>
  <c r="A1004" i="15" s="1"/>
  <c r="A1005" i="15" s="1"/>
  <c r="A1006" i="15" s="1"/>
  <c r="A1007" i="15" s="1"/>
  <c r="A1008" i="15" s="1"/>
  <c r="A1009" i="15" s="1"/>
  <c r="A1010" i="15" s="1"/>
  <c r="A1011" i="15" s="1"/>
  <c r="A1012" i="15" s="1"/>
  <c r="A1013" i="15" s="1"/>
  <c r="A1014" i="15" s="1"/>
  <c r="A1015" i="15" s="1"/>
  <c r="A1016" i="15" s="1"/>
  <c r="A1017" i="15" s="1"/>
  <c r="A1018" i="15" s="1"/>
  <c r="A1019" i="15" s="1"/>
  <c r="A1020" i="15" s="1"/>
  <c r="A1021" i="15" s="1"/>
  <c r="A1022" i="15" s="1"/>
  <c r="A1023" i="15" s="1"/>
  <c r="A1024" i="15" s="1"/>
  <c r="A1025" i="15" s="1"/>
  <c r="A1026" i="15" s="1"/>
  <c r="A1027" i="15" s="1"/>
  <c r="A1028" i="15" s="1"/>
  <c r="A1029" i="15" s="1"/>
  <c r="A1030" i="15" s="1"/>
  <c r="A1031" i="15" s="1"/>
  <c r="A1032" i="15" s="1"/>
  <c r="A1033" i="15" s="1"/>
  <c r="A1034" i="15" s="1"/>
  <c r="A1035" i="15" s="1"/>
  <c r="A1036" i="15" s="1"/>
  <c r="A1037" i="15" s="1"/>
  <c r="A1038" i="15" s="1"/>
  <c r="A1039" i="15" s="1"/>
  <c r="A1040" i="15" s="1"/>
  <c r="A1041" i="15" s="1"/>
  <c r="A1042" i="15" s="1"/>
  <c r="A1043" i="15" s="1"/>
  <c r="A1044" i="15" s="1"/>
  <c r="A1045" i="15" s="1"/>
  <c r="A1046" i="15" s="1"/>
  <c r="A1047" i="15" s="1"/>
  <c r="A1048" i="15" s="1"/>
  <c r="A1049" i="15" s="1"/>
  <c r="A1050" i="15" s="1"/>
  <c r="A1051" i="15" s="1"/>
  <c r="A1052" i="15" s="1"/>
  <c r="A1053" i="15" s="1"/>
  <c r="A1054" i="15" s="1"/>
  <c r="A1055" i="15" s="1"/>
  <c r="A1056" i="15" s="1"/>
  <c r="A1057" i="15" s="1"/>
  <c r="A1058" i="15" s="1"/>
  <c r="A1059" i="15" s="1"/>
  <c r="A1060" i="15" s="1"/>
  <c r="A1061" i="15" s="1"/>
  <c r="A1062" i="15" s="1"/>
  <c r="A1063" i="15" s="1"/>
  <c r="A1064" i="15" s="1"/>
  <c r="A1065" i="15" s="1"/>
  <c r="A1066" i="15" s="1"/>
  <c r="A1067" i="15" s="1"/>
  <c r="A1068" i="15" s="1"/>
  <c r="A1069" i="15" s="1"/>
  <c r="A1070" i="15" s="1"/>
  <c r="A1071" i="15" s="1"/>
  <c r="A1072" i="15" s="1"/>
  <c r="A1073" i="15" s="1"/>
  <c r="A1074" i="15" s="1"/>
  <c r="A1075" i="15" s="1"/>
  <c r="A1076" i="15" s="1"/>
  <c r="A1077" i="15" s="1"/>
  <c r="A1078" i="15" s="1"/>
  <c r="A1079" i="15" s="1"/>
  <c r="A1080" i="15" s="1"/>
  <c r="A1081" i="15" s="1"/>
  <c r="A1082" i="15" s="1"/>
  <c r="A1083" i="15" s="1"/>
  <c r="A1084" i="15" s="1"/>
  <c r="A1085" i="15" s="1"/>
  <c r="A1086" i="15" s="1"/>
  <c r="A1087" i="15" s="1"/>
  <c r="A1088" i="15" s="1"/>
  <c r="A1089" i="15" s="1"/>
  <c r="A1090" i="15" s="1"/>
  <c r="A1091" i="15" s="1"/>
  <c r="A1092" i="15" s="1"/>
  <c r="A1093" i="15" s="1"/>
  <c r="A1094" i="15" s="1"/>
  <c r="A1095" i="15" s="1"/>
  <c r="A1096" i="15" s="1"/>
  <c r="A1097" i="15" s="1"/>
  <c r="A1098" i="15" s="1"/>
  <c r="A1099" i="15" s="1"/>
  <c r="A1100" i="15" s="1"/>
  <c r="A1101" i="15" s="1"/>
  <c r="A1102" i="15" s="1"/>
  <c r="A1103" i="15" s="1"/>
  <c r="A1104" i="15" s="1"/>
  <c r="A1105" i="15" s="1"/>
  <c r="A1106" i="15" s="1"/>
  <c r="A1107" i="15" s="1"/>
  <c r="A1108" i="15" s="1"/>
  <c r="A1109" i="15" s="1"/>
  <c r="A1110" i="15" s="1"/>
  <c r="A1111" i="15" s="1"/>
  <c r="A1112" i="15" s="1"/>
  <c r="A1113" i="15" s="1"/>
  <c r="A1114" i="15" s="1"/>
  <c r="A1115" i="15" s="1"/>
  <c r="A1116" i="15" s="1"/>
  <c r="A1117" i="15" s="1"/>
  <c r="A1118" i="15" s="1"/>
  <c r="A1119" i="15" s="1"/>
  <c r="A1120" i="15" s="1"/>
  <c r="A1121" i="15" s="1"/>
  <c r="A1122" i="15" s="1"/>
  <c r="A1123" i="15" s="1"/>
  <c r="A1124" i="15" s="1"/>
  <c r="A1125" i="15" s="1"/>
  <c r="A1126" i="15" s="1"/>
  <c r="A1127" i="15" s="1"/>
  <c r="A1128" i="15" s="1"/>
  <c r="A1129" i="15" s="1"/>
  <c r="A1130" i="15" s="1"/>
  <c r="A1131" i="15" s="1"/>
  <c r="A1132" i="15" s="1"/>
  <c r="A1133" i="15" s="1"/>
  <c r="A1134" i="15" s="1"/>
  <c r="A1135" i="15" s="1"/>
  <c r="A1136" i="15" s="1"/>
  <c r="A1137" i="15" s="1"/>
  <c r="A1138" i="15" s="1"/>
  <c r="A1139" i="15" s="1"/>
  <c r="A1140" i="15" s="1"/>
  <c r="A1141" i="15" s="1"/>
  <c r="A1142" i="15" s="1"/>
  <c r="A1143" i="15" s="1"/>
  <c r="A1144" i="15" s="1"/>
  <c r="A1145" i="15" s="1"/>
  <c r="A1146" i="15" s="1"/>
  <c r="A1147" i="15" s="1"/>
  <c r="A1148" i="15" s="1"/>
  <c r="A1149" i="15" s="1"/>
  <c r="A1150" i="15" s="1"/>
  <c r="A1151" i="15" s="1"/>
  <c r="A1152" i="15" s="1"/>
  <c r="A1153" i="15" s="1"/>
  <c r="A1154" i="15" s="1"/>
  <c r="A1155" i="15" s="1"/>
  <c r="A1156" i="15" s="1"/>
  <c r="A1157" i="15" s="1"/>
  <c r="A1158" i="15" s="1"/>
  <c r="A1159" i="15" s="1"/>
  <c r="A1160" i="15" s="1"/>
  <c r="A1161" i="15" s="1"/>
  <c r="A1162" i="15" s="1"/>
  <c r="A1163" i="15" s="1"/>
  <c r="A1164" i="15" s="1"/>
  <c r="A1165" i="15" s="1"/>
  <c r="A1166" i="15" s="1"/>
  <c r="A1167" i="15" s="1"/>
  <c r="A1168" i="15" s="1"/>
  <c r="A1169" i="15" s="1"/>
  <c r="A1170" i="15" s="1"/>
  <c r="A1171" i="15" s="1"/>
  <c r="A1172" i="15" s="1"/>
  <c r="A1173" i="15" s="1"/>
  <c r="A1174" i="15" s="1"/>
  <c r="A1175" i="15" s="1"/>
  <c r="A1176" i="15" s="1"/>
  <c r="A1177" i="15" s="1"/>
  <c r="A1178" i="15" s="1"/>
  <c r="A1179" i="15" s="1"/>
  <c r="A1180" i="15" s="1"/>
  <c r="A1181" i="15" s="1"/>
  <c r="A1182" i="15" s="1"/>
  <c r="A1183" i="15" s="1"/>
  <c r="A1184" i="15" s="1"/>
  <c r="A1185" i="15" s="1"/>
  <c r="A1186" i="15" s="1"/>
  <c r="A1187" i="15" s="1"/>
  <c r="A1188" i="15" s="1"/>
  <c r="A1189" i="15" s="1"/>
  <c r="A1190" i="15" s="1"/>
  <c r="A1191" i="15" s="1"/>
  <c r="A1192" i="15" s="1"/>
  <c r="A1193" i="15" s="1"/>
  <c r="A1194" i="15" s="1"/>
  <c r="A1195" i="15" s="1"/>
  <c r="A1196" i="15" s="1"/>
  <c r="A1197" i="15" s="1"/>
  <c r="A1198" i="15" s="1"/>
  <c r="A1199" i="15" s="1"/>
  <c r="A1200" i="15" s="1"/>
  <c r="A1201" i="15" s="1"/>
  <c r="A1202" i="15" s="1"/>
  <c r="A1203" i="15" s="1"/>
  <c r="A1204" i="15" s="1"/>
  <c r="A1205" i="15" s="1"/>
  <c r="A1206" i="15" s="1"/>
  <c r="A1207" i="15" s="1"/>
  <c r="A1208" i="15" s="1"/>
  <c r="A1209" i="15" s="1"/>
  <c r="A1210" i="15" s="1"/>
  <c r="A1211" i="15" s="1"/>
  <c r="A1212" i="15" s="1"/>
  <c r="A1213" i="15" s="1"/>
  <c r="A1214" i="15" s="1"/>
  <c r="A1215" i="15" s="1"/>
  <c r="A1216" i="15" s="1"/>
  <c r="A1217" i="15" s="1"/>
  <c r="A1218" i="15" s="1"/>
  <c r="A1219" i="15" s="1"/>
  <c r="A1220" i="15" s="1"/>
  <c r="A1221" i="15" s="1"/>
  <c r="A1222" i="15" s="1"/>
  <c r="A1223" i="15" s="1"/>
  <c r="A1224" i="15" s="1"/>
  <c r="A1225" i="15" s="1"/>
  <c r="A1226" i="15" s="1"/>
  <c r="A1227" i="15" s="1"/>
  <c r="A1228" i="15" s="1"/>
  <c r="A1229" i="15" s="1"/>
  <c r="A1230" i="15" s="1"/>
  <c r="A1231" i="15" s="1"/>
  <c r="A1232" i="15" s="1"/>
  <c r="A1233" i="15" s="1"/>
  <c r="A1234" i="15" s="1"/>
  <c r="A1235" i="15" s="1"/>
  <c r="A1236" i="15" s="1"/>
  <c r="A1237" i="15" s="1"/>
  <c r="A1238" i="15" s="1"/>
  <c r="A1239" i="15" s="1"/>
  <c r="A1240" i="15" s="1"/>
  <c r="A1241" i="15" s="1"/>
  <c r="A1242" i="15" s="1"/>
  <c r="A1243" i="15" s="1"/>
  <c r="A1244" i="15" s="1"/>
  <c r="A1245" i="15" s="1"/>
  <c r="A1246" i="15" s="1"/>
  <c r="A1247" i="15" s="1"/>
  <c r="A1248" i="15" s="1"/>
  <c r="A1249" i="15" s="1"/>
  <c r="A1250" i="15" s="1"/>
  <c r="A1251" i="15" s="1"/>
  <c r="A1252" i="15" s="1"/>
  <c r="A1253" i="15" s="1"/>
  <c r="A1254" i="15" s="1"/>
  <c r="A1255" i="15" s="1"/>
  <c r="A1256" i="15" s="1"/>
  <c r="A1257" i="15" s="1"/>
  <c r="A1258" i="15" s="1"/>
  <c r="A1259" i="15" s="1"/>
  <c r="A1260" i="15" s="1"/>
  <c r="A1261" i="15" s="1"/>
  <c r="A1262" i="15" s="1"/>
  <c r="A1263" i="15" s="1"/>
  <c r="A1264" i="15" s="1"/>
  <c r="A1265" i="15" s="1"/>
  <c r="A1266" i="15" s="1"/>
  <c r="A1267" i="15" s="1"/>
  <c r="A1268" i="15" s="1"/>
  <c r="A1269" i="15" s="1"/>
  <c r="A1270" i="15" s="1"/>
  <c r="A1271" i="15" s="1"/>
  <c r="A1272" i="15" s="1"/>
  <c r="A1273" i="15" s="1"/>
  <c r="A1274" i="15" s="1"/>
  <c r="A1275" i="15" s="1"/>
  <c r="A1276" i="15" s="1"/>
  <c r="A1277" i="15" s="1"/>
  <c r="A1278" i="15" s="1"/>
  <c r="A1279" i="15" s="1"/>
  <c r="A1280" i="15" s="1"/>
  <c r="A1281" i="15" s="1"/>
  <c r="A1282" i="15" s="1"/>
  <c r="A1283" i="15" s="1"/>
  <c r="A1284" i="15" s="1"/>
  <c r="A1285" i="15" s="1"/>
  <c r="A1286" i="15" s="1"/>
  <c r="A1287" i="15" s="1"/>
  <c r="A1288" i="15" s="1"/>
  <c r="A1289" i="15" s="1"/>
  <c r="A1290" i="15" s="1"/>
  <c r="A1291" i="15" s="1"/>
  <c r="A1292" i="15" s="1"/>
  <c r="A1293" i="15" s="1"/>
  <c r="A1294" i="15" s="1"/>
  <c r="A1295" i="15" s="1"/>
  <c r="A1296" i="15" s="1"/>
  <c r="A1297" i="15" s="1"/>
  <c r="A1298" i="15" s="1"/>
  <c r="A1299" i="15" s="1"/>
  <c r="A1300" i="15" s="1"/>
  <c r="A1301" i="15" s="1"/>
  <c r="A1302" i="15" s="1"/>
  <c r="A1303" i="15" s="1"/>
  <c r="A1304" i="15" s="1"/>
  <c r="A1305" i="15" s="1"/>
  <c r="A1306" i="15" s="1"/>
  <c r="A1307" i="15" s="1"/>
  <c r="A1308" i="15" s="1"/>
  <c r="A1309" i="15" s="1"/>
  <c r="A1310" i="15" s="1"/>
  <c r="A1311" i="15" s="1"/>
  <c r="A1312" i="15" s="1"/>
  <c r="A1313" i="15" s="1"/>
  <c r="A1314" i="15" s="1"/>
  <c r="A1315" i="15" s="1"/>
  <c r="A1316" i="15" s="1"/>
  <c r="A1317" i="15" s="1"/>
  <c r="A1318" i="15" s="1"/>
  <c r="A1319" i="15" s="1"/>
  <c r="A1320" i="15" s="1"/>
  <c r="A1321" i="15" s="1"/>
  <c r="A1322" i="15" s="1"/>
  <c r="A1323" i="15" s="1"/>
  <c r="A1324" i="15" s="1"/>
  <c r="A1325" i="15" s="1"/>
  <c r="A1326" i="15" s="1"/>
  <c r="A1327" i="15" s="1"/>
  <c r="A1328" i="15" s="1"/>
  <c r="A1329" i="15" s="1"/>
  <c r="A1330" i="15" s="1"/>
  <c r="A1331" i="15" s="1"/>
  <c r="A1332" i="15" s="1"/>
  <c r="A1333" i="15" s="1"/>
  <c r="A1334" i="15" s="1"/>
  <c r="A1335" i="15" s="1"/>
  <c r="A1336" i="15" s="1"/>
  <c r="A1337" i="15" s="1"/>
  <c r="A1338" i="15" s="1"/>
  <c r="A1339" i="15" s="1"/>
  <c r="A1340" i="15" s="1"/>
  <c r="A1341" i="15" s="1"/>
  <c r="A1342" i="15" s="1"/>
  <c r="A1343" i="15" s="1"/>
  <c r="A1344" i="15" s="1"/>
  <c r="A1345" i="15" s="1"/>
  <c r="A1346" i="15" s="1"/>
  <c r="A1347" i="15" s="1"/>
  <c r="A1348" i="15" s="1"/>
  <c r="A1349" i="15" s="1"/>
  <c r="A1350" i="15" s="1"/>
  <c r="A1351" i="15" s="1"/>
  <c r="A1352" i="15" s="1"/>
  <c r="A1353" i="15" s="1"/>
  <c r="A1354" i="15" s="1"/>
  <c r="A1355" i="15" s="1"/>
  <c r="A1356" i="15" s="1"/>
  <c r="A1357" i="15" s="1"/>
  <c r="A1358" i="15" s="1"/>
  <c r="A1359" i="15" s="1"/>
  <c r="A1360" i="15" s="1"/>
  <c r="A1361" i="15" s="1"/>
  <c r="A1362" i="15" s="1"/>
  <c r="A1363" i="15" s="1"/>
  <c r="A1364" i="15" s="1"/>
  <c r="A1365" i="15" s="1"/>
  <c r="A1366" i="15" s="1"/>
  <c r="A1367" i="15" s="1"/>
  <c r="A1368" i="15" s="1"/>
  <c r="A1369" i="15" s="1"/>
  <c r="A1370" i="15" s="1"/>
  <c r="A1371" i="15" s="1"/>
  <c r="A1372" i="15" s="1"/>
  <c r="A1373" i="15" s="1"/>
  <c r="A1374" i="15" s="1"/>
  <c r="A1375" i="15" s="1"/>
  <c r="A1376" i="15" s="1"/>
  <c r="A1377" i="15" s="1"/>
  <c r="A1378" i="15" s="1"/>
  <c r="A1379" i="15" s="1"/>
  <c r="A1380" i="15" s="1"/>
  <c r="A1381" i="15" s="1"/>
  <c r="A1382" i="15" s="1"/>
  <c r="A1383" i="15" s="1"/>
  <c r="A1384" i="15" s="1"/>
  <c r="A1385" i="15" s="1"/>
  <c r="A1386" i="15" s="1"/>
  <c r="A1387" i="15" s="1"/>
  <c r="A1388" i="15" s="1"/>
  <c r="A1389" i="15" s="1"/>
  <c r="A1390" i="15" s="1"/>
  <c r="A1391" i="15" s="1"/>
  <c r="A1392" i="15" s="1"/>
  <c r="A1393" i="15" s="1"/>
  <c r="A1394" i="15" s="1"/>
  <c r="A1395" i="15" s="1"/>
  <c r="A1396" i="15" s="1"/>
  <c r="A1397" i="15" s="1"/>
  <c r="A1398" i="15" s="1"/>
  <c r="A1399" i="15" s="1"/>
  <c r="A1400" i="15" s="1"/>
  <c r="A1401" i="15" s="1"/>
  <c r="A1402" i="15" s="1"/>
  <c r="A1403" i="15" s="1"/>
  <c r="A1404" i="15" s="1"/>
  <c r="A1405" i="15" s="1"/>
  <c r="A1406" i="15" s="1"/>
  <c r="A1407" i="15" s="1"/>
  <c r="A1408" i="15" s="1"/>
  <c r="A1409" i="15" s="1"/>
  <c r="A1410" i="15" s="1"/>
  <c r="A1411" i="15" s="1"/>
  <c r="A1412" i="15" s="1"/>
  <c r="A1413" i="15" s="1"/>
  <c r="A1414" i="15" s="1"/>
  <c r="A1415" i="15" s="1"/>
  <c r="A1416" i="15" s="1"/>
  <c r="A1417" i="15" s="1"/>
  <c r="A1418" i="15" s="1"/>
  <c r="A1419" i="15" s="1"/>
  <c r="A1420" i="15" s="1"/>
  <c r="A1421" i="15" s="1"/>
  <c r="A1422" i="15" s="1"/>
  <c r="A1423" i="15" s="1"/>
  <c r="A1424" i="15" s="1"/>
  <c r="A1425" i="15" s="1"/>
  <c r="A1426" i="15" s="1"/>
  <c r="A1427" i="15" s="1"/>
  <c r="A1428" i="15" s="1"/>
  <c r="A1429" i="15" s="1"/>
  <c r="A1430" i="15" s="1"/>
  <c r="A1431" i="15" s="1"/>
  <c r="A1432" i="15" s="1"/>
  <c r="A1433" i="15" s="1"/>
  <c r="A1434" i="15" s="1"/>
  <c r="A1435" i="15" s="1"/>
  <c r="A1436" i="15" s="1"/>
  <c r="A1437" i="15" s="1"/>
  <c r="A1438" i="15" s="1"/>
  <c r="A1439" i="15" s="1"/>
  <c r="A1440" i="15" s="1"/>
  <c r="A1441" i="15" s="1"/>
  <c r="A1442" i="15" s="1"/>
  <c r="A1443" i="15" s="1"/>
  <c r="A1444" i="15" s="1"/>
  <c r="A1445" i="15" s="1"/>
  <c r="A1446" i="15" s="1"/>
  <c r="A1447" i="15" s="1"/>
  <c r="A1448" i="15" s="1"/>
  <c r="A1449" i="15" s="1"/>
  <c r="A1450" i="15" s="1"/>
  <c r="A1451" i="15" s="1"/>
  <c r="A1452" i="15" s="1"/>
  <c r="A1453" i="15" s="1"/>
  <c r="A1454" i="15" s="1"/>
  <c r="A1455" i="15" s="1"/>
  <c r="A1456" i="15" s="1"/>
  <c r="A1457" i="15" s="1"/>
  <c r="A1458" i="15" s="1"/>
  <c r="A1459" i="15" s="1"/>
  <c r="A1460" i="15" s="1"/>
  <c r="A1461" i="15" s="1"/>
  <c r="A1462" i="15" s="1"/>
  <c r="A1463" i="15" s="1"/>
  <c r="A1464" i="15" s="1"/>
  <c r="A1465" i="15" s="1"/>
  <c r="A1466" i="15" s="1"/>
  <c r="A1467" i="15" s="1"/>
  <c r="A1468" i="15" s="1"/>
  <c r="A1469" i="15" s="1"/>
  <c r="A1470" i="15" s="1"/>
  <c r="A1471" i="15" s="1"/>
  <c r="A1472" i="15" s="1"/>
  <c r="A1473" i="15" s="1"/>
  <c r="A1474" i="15" s="1"/>
  <c r="A1475" i="15" s="1"/>
  <c r="A1476" i="15" s="1"/>
  <c r="A1477" i="15" s="1"/>
  <c r="A1478" i="15" s="1"/>
  <c r="A1479" i="15" s="1"/>
  <c r="A1480" i="15" s="1"/>
  <c r="A1481" i="15" s="1"/>
  <c r="A1482" i="15" s="1"/>
  <c r="A1483" i="15" s="1"/>
  <c r="A1484" i="15" s="1"/>
  <c r="A1485" i="15" s="1"/>
  <c r="A1486" i="15" s="1"/>
  <c r="A1487" i="15" s="1"/>
  <c r="A1488" i="15" s="1"/>
  <c r="A1489" i="15" s="1"/>
  <c r="A1490" i="15" s="1"/>
  <c r="A1491" i="15" s="1"/>
  <c r="A1492" i="15" s="1"/>
  <c r="A1493" i="15" s="1"/>
  <c r="A1494" i="15" s="1"/>
  <c r="A1495" i="15" s="1"/>
  <c r="A1496" i="15" s="1"/>
  <c r="A1497" i="15" s="1"/>
  <c r="A1498" i="15" s="1"/>
  <c r="A1499" i="15" s="1"/>
  <c r="A1500" i="15" s="1"/>
  <c r="A1501" i="15" s="1"/>
  <c r="A1502" i="15" s="1"/>
  <c r="A1503" i="15" s="1"/>
  <c r="A1504" i="15" s="1"/>
  <c r="A1505" i="15" s="1"/>
  <c r="A1506" i="15" s="1"/>
  <c r="A1507" i="15" s="1"/>
  <c r="A1508" i="15" s="1"/>
  <c r="A1509" i="15" s="1"/>
  <c r="A1510" i="15" s="1"/>
  <c r="A1511" i="15" s="1"/>
  <c r="A1512" i="15" s="1"/>
  <c r="A1513" i="15" s="1"/>
  <c r="A1514" i="15" s="1"/>
  <c r="A1515" i="15" s="1"/>
  <c r="A1516" i="15" s="1"/>
  <c r="A1517" i="15" s="1"/>
  <c r="A1518" i="15" s="1"/>
  <c r="A1519" i="15" s="1"/>
  <c r="A1520" i="15" s="1"/>
  <c r="A1521" i="15" s="1"/>
  <c r="A1522" i="15" s="1"/>
  <c r="A1523" i="15" s="1"/>
  <c r="A1524" i="15" s="1"/>
  <c r="A1525" i="15" s="1"/>
  <c r="A1526" i="15" s="1"/>
  <c r="A1527" i="15" s="1"/>
  <c r="A1528" i="15" s="1"/>
  <c r="A1529" i="15" s="1"/>
  <c r="A1530" i="15" s="1"/>
  <c r="A1531" i="15" s="1"/>
  <c r="A1532" i="15" s="1"/>
  <c r="A1533" i="15" s="1"/>
  <c r="A1534" i="15" s="1"/>
  <c r="A1535" i="15" s="1"/>
  <c r="A1536" i="15" s="1"/>
  <c r="A1537" i="15" s="1"/>
  <c r="A1538" i="15" s="1"/>
  <c r="A1539" i="15" s="1"/>
  <c r="A1540" i="15" s="1"/>
  <c r="A1541" i="15" s="1"/>
  <c r="A1542" i="15" s="1"/>
  <c r="A1543" i="15" s="1"/>
  <c r="A1544" i="15" s="1"/>
  <c r="A1545" i="15" s="1"/>
  <c r="A1546" i="15" s="1"/>
  <c r="A1547" i="15" s="1"/>
  <c r="A1548" i="15" s="1"/>
  <c r="A1549" i="15" s="1"/>
  <c r="A1550" i="15" s="1"/>
  <c r="A1551" i="15" s="1"/>
  <c r="A1552" i="15" s="1"/>
  <c r="A1553" i="15" s="1"/>
  <c r="A1554" i="15" s="1"/>
  <c r="A1555" i="15" s="1"/>
  <c r="A1556" i="15" s="1"/>
  <c r="A1557" i="15" s="1"/>
  <c r="A1558" i="15" s="1"/>
  <c r="A1559" i="15" s="1"/>
  <c r="A1560" i="15" s="1"/>
  <c r="A1561" i="15" s="1"/>
  <c r="A1562" i="15" s="1"/>
  <c r="A1563" i="15" s="1"/>
  <c r="A1564" i="15" s="1"/>
  <c r="A1565" i="15" s="1"/>
  <c r="A1566" i="15" s="1"/>
  <c r="A1567" i="15" s="1"/>
  <c r="A1568" i="15" s="1"/>
  <c r="A1569" i="15" s="1"/>
  <c r="A1570" i="15" s="1"/>
  <c r="A1571" i="15" s="1"/>
  <c r="A1572" i="15" s="1"/>
  <c r="A1573" i="15" s="1"/>
  <c r="A1574" i="15" s="1"/>
  <c r="A1575" i="15" s="1"/>
  <c r="A1576" i="15" s="1"/>
  <c r="A1577" i="15" s="1"/>
  <c r="A1578" i="15" s="1"/>
  <c r="A1579" i="15" s="1"/>
  <c r="A1580" i="15" s="1"/>
  <c r="A1581" i="15" s="1"/>
  <c r="A1582" i="15" s="1"/>
  <c r="A1583" i="15" s="1"/>
  <c r="A1584" i="15" s="1"/>
  <c r="A1585" i="15" s="1"/>
  <c r="A1586" i="15" s="1"/>
  <c r="A1587" i="15" s="1"/>
  <c r="A1588" i="15" s="1"/>
  <c r="A1589" i="15" s="1"/>
  <c r="A1590" i="15" s="1"/>
  <c r="A1591" i="15" s="1"/>
  <c r="A1592" i="15" s="1"/>
  <c r="A1593" i="15" s="1"/>
  <c r="A1594" i="15" s="1"/>
  <c r="A1595" i="15" s="1"/>
  <c r="A1596" i="15" s="1"/>
  <c r="A1597" i="15" s="1"/>
  <c r="A1598" i="15" s="1"/>
  <c r="A1599" i="15" s="1"/>
  <c r="A1600" i="15" s="1"/>
  <c r="A1601" i="15" s="1"/>
  <c r="A1602" i="15" s="1"/>
  <c r="A1603" i="15" s="1"/>
  <c r="A1604" i="15" s="1"/>
  <c r="A1605" i="15" s="1"/>
  <c r="A1606" i="15" s="1"/>
  <c r="A1607" i="15" s="1"/>
  <c r="A1608" i="15" s="1"/>
  <c r="A1609" i="15" s="1"/>
  <c r="A1610" i="15" s="1"/>
  <c r="A1611" i="15" s="1"/>
  <c r="A1612" i="15" s="1"/>
  <c r="A1613" i="15" s="1"/>
  <c r="A1614" i="15" s="1"/>
  <c r="A1615" i="15" s="1"/>
  <c r="A1616" i="15" s="1"/>
  <c r="A1617" i="15" s="1"/>
  <c r="A1618" i="15" s="1"/>
  <c r="A1619" i="15" s="1"/>
  <c r="A1620" i="15" s="1"/>
  <c r="A1621" i="15" s="1"/>
  <c r="A1622" i="15" s="1"/>
  <c r="A1623" i="15" s="1"/>
  <c r="A1624" i="15" s="1"/>
  <c r="A1625" i="15" s="1"/>
  <c r="A1626" i="15" s="1"/>
  <c r="A1627" i="15" s="1"/>
  <c r="A1628" i="15" s="1"/>
  <c r="A1629" i="15" s="1"/>
  <c r="A1630" i="15" s="1"/>
  <c r="A1631" i="15" s="1"/>
  <c r="A1632" i="15" s="1"/>
  <c r="A1633" i="15" s="1"/>
  <c r="A1634" i="15" s="1"/>
  <c r="A1635" i="15" s="1"/>
  <c r="A1636" i="15" s="1"/>
  <c r="A1637" i="15" s="1"/>
  <c r="A1638" i="15" s="1"/>
  <c r="A1639" i="15" s="1"/>
  <c r="A1640" i="15" s="1"/>
  <c r="A1641" i="15" s="1"/>
  <c r="A1642" i="15" s="1"/>
  <c r="A1643" i="15" s="1"/>
  <c r="A1644" i="15" s="1"/>
  <c r="A1645" i="15" s="1"/>
  <c r="A1646" i="15" s="1"/>
  <c r="A1647" i="15" s="1"/>
  <c r="A1648" i="15" s="1"/>
  <c r="A1649" i="15" s="1"/>
  <c r="A1650" i="15" s="1"/>
  <c r="A1651" i="15" s="1"/>
  <c r="A1652" i="15" s="1"/>
  <c r="A1653" i="15" s="1"/>
  <c r="A1654" i="15" s="1"/>
  <c r="A1655" i="15" s="1"/>
  <c r="A1656" i="15" s="1"/>
  <c r="A1657" i="15" s="1"/>
  <c r="A1658" i="15" s="1"/>
  <c r="A1659" i="15" s="1"/>
  <c r="A1660" i="15" s="1"/>
  <c r="A1661" i="15" s="1"/>
  <c r="A1662" i="15" s="1"/>
  <c r="A1663" i="15" s="1"/>
  <c r="A1664" i="15" s="1"/>
  <c r="A1665" i="15" s="1"/>
  <c r="A1666" i="15" s="1"/>
  <c r="A1667" i="15" s="1"/>
  <c r="A1668" i="15" s="1"/>
  <c r="A1669" i="15" s="1"/>
  <c r="A1670" i="15" s="1"/>
  <c r="A1671" i="15" s="1"/>
  <c r="A1672" i="15" s="1"/>
  <c r="A1673" i="15" s="1"/>
  <c r="A1674" i="15" s="1"/>
  <c r="A1675" i="15" s="1"/>
  <c r="A1676" i="15" s="1"/>
  <c r="A1677" i="15" s="1"/>
  <c r="A1678" i="15" s="1"/>
  <c r="A1679" i="15" s="1"/>
  <c r="A1680" i="15" s="1"/>
  <c r="A1681" i="15" s="1"/>
  <c r="A1682" i="15" s="1"/>
  <c r="A1683" i="15" s="1"/>
  <c r="A1684" i="15" s="1"/>
  <c r="A1685" i="15" s="1"/>
  <c r="A1686" i="15" s="1"/>
  <c r="A1687" i="15" s="1"/>
  <c r="A1688" i="15" s="1"/>
  <c r="A1689" i="15" s="1"/>
  <c r="A1690" i="15" s="1"/>
  <c r="A1691" i="15" s="1"/>
  <c r="A1692" i="15" s="1"/>
  <c r="A1693" i="15" s="1"/>
  <c r="A1694" i="15" s="1"/>
  <c r="A1695" i="15" s="1"/>
  <c r="A1696" i="15" s="1"/>
  <c r="A1697" i="15" s="1"/>
  <c r="A1698" i="15" s="1"/>
  <c r="A1699" i="15" s="1"/>
  <c r="A1700" i="15" s="1"/>
  <c r="A1701" i="15" s="1"/>
  <c r="A1702" i="15" s="1"/>
  <c r="A1703" i="15" s="1"/>
  <c r="A1704" i="15" s="1"/>
  <c r="A1705" i="15" s="1"/>
  <c r="A1706" i="15" s="1"/>
  <c r="A1707" i="15" s="1"/>
  <c r="A1708" i="15" s="1"/>
  <c r="A1709" i="15" s="1"/>
  <c r="A1710" i="15" s="1"/>
  <c r="A1711" i="15" s="1"/>
  <c r="A1712" i="15" s="1"/>
  <c r="A1713" i="15" s="1"/>
  <c r="A1714" i="15" s="1"/>
  <c r="A1715" i="15" s="1"/>
  <c r="A1716" i="15" s="1"/>
  <c r="A1717" i="15" s="1"/>
  <c r="A1718" i="15" s="1"/>
  <c r="A1719" i="15" s="1"/>
  <c r="A1720" i="15" s="1"/>
  <c r="A1721" i="15" s="1"/>
  <c r="A1722" i="15" s="1"/>
  <c r="A1723" i="15" s="1"/>
  <c r="A1724" i="15" s="1"/>
  <c r="A1725" i="15" s="1"/>
  <c r="A1726" i="15" s="1"/>
  <c r="A1727" i="15" s="1"/>
  <c r="A1728" i="15" s="1"/>
  <c r="A1729" i="15" s="1"/>
  <c r="A1730" i="15" s="1"/>
  <c r="A1731" i="15" s="1"/>
  <c r="A1732" i="15" s="1"/>
  <c r="A1733" i="15" s="1"/>
  <c r="A1734" i="15" s="1"/>
  <c r="A1735" i="15" s="1"/>
  <c r="A1736" i="15" s="1"/>
  <c r="A1737" i="15" s="1"/>
  <c r="A1738" i="15" s="1"/>
  <c r="A1739" i="15" s="1"/>
  <c r="A1740" i="15" s="1"/>
  <c r="A1741" i="15" s="1"/>
  <c r="A1742" i="15" s="1"/>
  <c r="A1743" i="15" s="1"/>
  <c r="A1744" i="15" s="1"/>
  <c r="A1745" i="15" s="1"/>
  <c r="A1746" i="15" s="1"/>
  <c r="A1747" i="15" s="1"/>
  <c r="A1748" i="15" s="1"/>
  <c r="A1749" i="15" s="1"/>
  <c r="A1750" i="15" s="1"/>
  <c r="A1751" i="15" s="1"/>
  <c r="A1752" i="15" s="1"/>
  <c r="A1753" i="15" s="1"/>
  <c r="A1754" i="15" s="1"/>
  <c r="A1755" i="15" s="1"/>
  <c r="A1756" i="15" s="1"/>
  <c r="A1757" i="15" s="1"/>
  <c r="A1758" i="15" s="1"/>
  <c r="A1759" i="15" s="1"/>
  <c r="A1760" i="15" s="1"/>
  <c r="A1761" i="15" s="1"/>
  <c r="A1762" i="15" s="1"/>
  <c r="A1763" i="15" s="1"/>
  <c r="A1764" i="15" s="1"/>
  <c r="A1765" i="15" s="1"/>
  <c r="A1766" i="15" s="1"/>
  <c r="A1767" i="15" s="1"/>
  <c r="A1768" i="15" s="1"/>
  <c r="A1769" i="15" s="1"/>
  <c r="A1770" i="15" s="1"/>
  <c r="A1771" i="15" s="1"/>
  <c r="A1772" i="15" s="1"/>
  <c r="A1773" i="15" s="1"/>
  <c r="A1774" i="15" s="1"/>
  <c r="A1775" i="15" s="1"/>
  <c r="A1776" i="15" s="1"/>
  <c r="A1777" i="15" s="1"/>
  <c r="A1778" i="15" s="1"/>
  <c r="A1779" i="15" s="1"/>
  <c r="A1780" i="15" s="1"/>
  <c r="A1781" i="15" s="1"/>
  <c r="A1782" i="15" s="1"/>
  <c r="A1783" i="15" s="1"/>
  <c r="A1784" i="15" s="1"/>
  <c r="A1785" i="15" s="1"/>
  <c r="A1786" i="15" s="1"/>
  <c r="A1787" i="15" s="1"/>
  <c r="A1788" i="15" s="1"/>
  <c r="A1789" i="15" s="1"/>
  <c r="A1790" i="15" s="1"/>
  <c r="A1791" i="15" s="1"/>
  <c r="A1792" i="15" s="1"/>
  <c r="A1793" i="15" s="1"/>
  <c r="A1794" i="15" s="1"/>
  <c r="A1795" i="15" s="1"/>
  <c r="A1796" i="15" s="1"/>
  <c r="A1797" i="15" s="1"/>
  <c r="A1798" i="15" s="1"/>
  <c r="A1799" i="15" s="1"/>
  <c r="A1800" i="15" s="1"/>
  <c r="A1801" i="15" s="1"/>
  <c r="A1802" i="15" s="1"/>
  <c r="A1803" i="15" s="1"/>
  <c r="A1804" i="15" s="1"/>
  <c r="A1805" i="15" s="1"/>
  <c r="A1806" i="15" s="1"/>
  <c r="A1807" i="15" s="1"/>
  <c r="A1808" i="15" s="1"/>
  <c r="A1809" i="15" s="1"/>
  <c r="A1810" i="15" s="1"/>
  <c r="A1811" i="15" s="1"/>
  <c r="A1812" i="15" s="1"/>
  <c r="A1813" i="15" s="1"/>
  <c r="A1814" i="15" s="1"/>
  <c r="A1815" i="15" s="1"/>
  <c r="A1816" i="15" s="1"/>
  <c r="A1817" i="15" s="1"/>
  <c r="A1818" i="15" s="1"/>
  <c r="A1819" i="15" s="1"/>
  <c r="A1820" i="15" s="1"/>
  <c r="A1821" i="15" s="1"/>
  <c r="A1822" i="15" s="1"/>
  <c r="A1823" i="15" s="1"/>
  <c r="A1824" i="15" s="1"/>
  <c r="A1825" i="15" s="1"/>
  <c r="A1826" i="15" s="1"/>
  <c r="A1827" i="15" s="1"/>
  <c r="A1828" i="15" s="1"/>
  <c r="A1829" i="15" s="1"/>
  <c r="A1830" i="15" s="1"/>
  <c r="A1831" i="15" s="1"/>
  <c r="A1832" i="15" s="1"/>
  <c r="A1833" i="15" s="1"/>
  <c r="A1834" i="15" s="1"/>
  <c r="A1835" i="15" s="1"/>
  <c r="A1836" i="15" s="1"/>
  <c r="A1837" i="15" s="1"/>
  <c r="A1838" i="15" s="1"/>
  <c r="A1839" i="15" s="1"/>
  <c r="A1840" i="15" s="1"/>
  <c r="A1841" i="15" s="1"/>
  <c r="A1842" i="15" s="1"/>
  <c r="A1843" i="15" s="1"/>
  <c r="A1844" i="15" s="1"/>
  <c r="A1845" i="15" s="1"/>
  <c r="A1846" i="15" s="1"/>
  <c r="A1847" i="15" s="1"/>
  <c r="A1848" i="15" s="1"/>
  <c r="A1849" i="15" s="1"/>
  <c r="A1850" i="15" s="1"/>
  <c r="A1851" i="15" s="1"/>
  <c r="A1852" i="15" s="1"/>
  <c r="A1853" i="15" s="1"/>
  <c r="A1854" i="15" s="1"/>
  <c r="A1855" i="15" s="1"/>
  <c r="A1856" i="15" s="1"/>
  <c r="A1857" i="15" s="1"/>
  <c r="A1858" i="15" s="1"/>
  <c r="A1859" i="15" s="1"/>
  <c r="A1860" i="15" s="1"/>
  <c r="A1861" i="15" s="1"/>
  <c r="A1862" i="15" s="1"/>
  <c r="A1863" i="15" s="1"/>
  <c r="A1864" i="15" s="1"/>
  <c r="A1865" i="15" s="1"/>
  <c r="A1866" i="15" s="1"/>
  <c r="A1867" i="15" s="1"/>
  <c r="A1868" i="15" s="1"/>
  <c r="A1869" i="15" s="1"/>
  <c r="A1870" i="15" s="1"/>
  <c r="A1871" i="15" s="1"/>
  <c r="A1872" i="15" s="1"/>
  <c r="A1873" i="15" s="1"/>
  <c r="A1874" i="15" s="1"/>
  <c r="A1875" i="15" s="1"/>
  <c r="A1876" i="15" s="1"/>
  <c r="A1877" i="15" s="1"/>
  <c r="A1878" i="15" s="1"/>
  <c r="A1879" i="15" s="1"/>
  <c r="A1880" i="15" s="1"/>
  <c r="A1881" i="15" s="1"/>
  <c r="A1882" i="15" s="1"/>
  <c r="A1883" i="15" s="1"/>
  <c r="A1884" i="15" s="1"/>
  <c r="A1885" i="15" s="1"/>
  <c r="A1886" i="15" s="1"/>
  <c r="A1887" i="15" s="1"/>
  <c r="A1888" i="15" s="1"/>
  <c r="A1889" i="15" s="1"/>
  <c r="A1890" i="15" s="1"/>
  <c r="A1891" i="15" s="1"/>
  <c r="A1892" i="15" s="1"/>
  <c r="A1893" i="15" s="1"/>
  <c r="A1894" i="15" s="1"/>
  <c r="A1895" i="15" s="1"/>
  <c r="A1896" i="15" s="1"/>
  <c r="A1897" i="15" s="1"/>
  <c r="A1898" i="15" s="1"/>
  <c r="A1899" i="15" s="1"/>
  <c r="A1900" i="15" s="1"/>
  <c r="A1901" i="15" s="1"/>
  <c r="A1902" i="15" s="1"/>
  <c r="A1903" i="15" s="1"/>
  <c r="A1904" i="15" s="1"/>
  <c r="A1905" i="15" s="1"/>
  <c r="A1906" i="15" s="1"/>
  <c r="A1907" i="15" s="1"/>
  <c r="A1908" i="15" s="1"/>
  <c r="A1909" i="15" s="1"/>
  <c r="A1910" i="15" s="1"/>
  <c r="A1911" i="15" s="1"/>
  <c r="A1912" i="15" s="1"/>
  <c r="A1913" i="15" s="1"/>
  <c r="A1914" i="15" s="1"/>
  <c r="A1915" i="15" s="1"/>
  <c r="A1916" i="15" s="1"/>
  <c r="A1917" i="15" s="1"/>
  <c r="A1918" i="15" s="1"/>
  <c r="A1919" i="15" s="1"/>
  <c r="A1920" i="15" s="1"/>
  <c r="A1921" i="15" s="1"/>
  <c r="A1922" i="15" s="1"/>
  <c r="A1923" i="15" s="1"/>
  <c r="A1924" i="15" s="1"/>
  <c r="A1925" i="15" s="1"/>
  <c r="A1926" i="15" s="1"/>
  <c r="A1927" i="15" s="1"/>
  <c r="A1928" i="15" s="1"/>
  <c r="A1929" i="15" s="1"/>
  <c r="A1930" i="15" s="1"/>
  <c r="A1931" i="15" s="1"/>
  <c r="A1932" i="15" s="1"/>
  <c r="A1933" i="15" s="1"/>
  <c r="A1934" i="15" s="1"/>
  <c r="A1935" i="15" s="1"/>
  <c r="A1936" i="15" s="1"/>
  <c r="A1937" i="15" s="1"/>
  <c r="A1938" i="15" s="1"/>
  <c r="A1939" i="15" s="1"/>
  <c r="A1940" i="15" s="1"/>
  <c r="A1941" i="15" s="1"/>
  <c r="A1942" i="15" s="1"/>
  <c r="A1943" i="15" s="1"/>
  <c r="A1944" i="15" s="1"/>
  <c r="A1945" i="15" s="1"/>
  <c r="A1946" i="15" s="1"/>
  <c r="A1947" i="15" s="1"/>
  <c r="A1948" i="15" s="1"/>
  <c r="A1949" i="15" s="1"/>
  <c r="A1950" i="15" s="1"/>
  <c r="A1951" i="15" s="1"/>
  <c r="A1952" i="15" s="1"/>
  <c r="A1953" i="15" s="1"/>
  <c r="A1954" i="15" s="1"/>
  <c r="A1955" i="15" s="1"/>
  <c r="A1956" i="15" s="1"/>
  <c r="A1957" i="15" s="1"/>
  <c r="A1958" i="15" s="1"/>
  <c r="A1959" i="15" s="1"/>
  <c r="A1960" i="15" s="1"/>
  <c r="A1961" i="15" s="1"/>
  <c r="A1962" i="15" s="1"/>
  <c r="A1963" i="15" s="1"/>
  <c r="A1964" i="15" s="1"/>
  <c r="A1965" i="15" s="1"/>
  <c r="A1966" i="15" s="1"/>
  <c r="A1967" i="15" s="1"/>
  <c r="A1968" i="15" s="1"/>
  <c r="A1969" i="15" s="1"/>
  <c r="A1970" i="15" s="1"/>
  <c r="A1971" i="15" s="1"/>
  <c r="A1972" i="15" s="1"/>
  <c r="A1973" i="15" s="1"/>
  <c r="A1974" i="15" s="1"/>
  <c r="A1975" i="15" s="1"/>
  <c r="A1976" i="15" s="1"/>
  <c r="A1977" i="15" s="1"/>
  <c r="A1978" i="15" s="1"/>
  <c r="A1979" i="15" s="1"/>
  <c r="A1980" i="15" s="1"/>
  <c r="A1981" i="15" s="1"/>
  <c r="A1982" i="15" s="1"/>
  <c r="A1983" i="15" s="1"/>
  <c r="A1984" i="15" s="1"/>
  <c r="A1985" i="15" s="1"/>
  <c r="A1986" i="15" s="1"/>
  <c r="A1987" i="15" s="1"/>
  <c r="A1988" i="15" s="1"/>
  <c r="A1989" i="15" s="1"/>
  <c r="A1990" i="15" s="1"/>
  <c r="A1991" i="15" s="1"/>
  <c r="A1992" i="15" s="1"/>
  <c r="A1993" i="15" s="1"/>
  <c r="A1994" i="15" s="1"/>
  <c r="A1995" i="15" s="1"/>
  <c r="A1996" i="15" s="1"/>
  <c r="A1997" i="15" s="1"/>
  <c r="A1998" i="15" s="1"/>
  <c r="A1999" i="15" s="1"/>
  <c r="A2000" i="15" s="1"/>
  <c r="A2001" i="15" s="1"/>
  <c r="A2002" i="15" s="1"/>
  <c r="A2003" i="15" s="1"/>
  <c r="A2004" i="15" s="1"/>
  <c r="A2005" i="15" s="1"/>
  <c r="A2006" i="15" s="1"/>
  <c r="A2007" i="15" s="1"/>
  <c r="A2008" i="15" s="1"/>
  <c r="A2009" i="15" s="1"/>
  <c r="A2010" i="15" s="1"/>
  <c r="A2011" i="15" s="1"/>
  <c r="A2012" i="15" s="1"/>
  <c r="A2013" i="15" s="1"/>
  <c r="A2014" i="15" s="1"/>
  <c r="A2015" i="15" s="1"/>
  <c r="A2016" i="15" s="1"/>
  <c r="A2017" i="15" s="1"/>
  <c r="A2018" i="15" s="1"/>
  <c r="A2019" i="15" s="1"/>
  <c r="A2020" i="15" s="1"/>
  <c r="A2021" i="15" s="1"/>
  <c r="A2022" i="15" s="1"/>
  <c r="A2023" i="15" s="1"/>
  <c r="A2024" i="15" s="1"/>
  <c r="A2025" i="15" s="1"/>
  <c r="A2026" i="15" s="1"/>
  <c r="A2027" i="15" s="1"/>
  <c r="A2028" i="15" s="1"/>
  <c r="A2029" i="15" s="1"/>
  <c r="A2030" i="15" s="1"/>
  <c r="A2031" i="15" s="1"/>
  <c r="A2032" i="15" s="1"/>
  <c r="A2033" i="15" s="1"/>
  <c r="A2034" i="15" s="1"/>
  <c r="A2035" i="15" s="1"/>
  <c r="A2036" i="15" s="1"/>
  <c r="A2037" i="15" s="1"/>
  <c r="A2038" i="15" s="1"/>
  <c r="A2039" i="15" s="1"/>
  <c r="A2040" i="15" s="1"/>
  <c r="A2041" i="15" s="1"/>
  <c r="A2042" i="15" s="1"/>
  <c r="A2043" i="15" s="1"/>
  <c r="A2044" i="15" s="1"/>
  <c r="A2045" i="15" s="1"/>
  <c r="A2046" i="15" s="1"/>
  <c r="A2047" i="15" s="1"/>
  <c r="A2048" i="15" s="1"/>
  <c r="A2049" i="15" s="1"/>
  <c r="A2050" i="15" s="1"/>
  <c r="A2051" i="15" s="1"/>
  <c r="A2052" i="15" s="1"/>
  <c r="A2053" i="15" s="1"/>
  <c r="A2054" i="15" s="1"/>
  <c r="A2055" i="15" s="1"/>
  <c r="A2056" i="15" s="1"/>
  <c r="A2057" i="15" s="1"/>
  <c r="A2058" i="15" s="1"/>
  <c r="A2059" i="15" s="1"/>
  <c r="A2060" i="15" s="1"/>
  <c r="A2061" i="15" s="1"/>
  <c r="A2062" i="15" s="1"/>
  <c r="A2063" i="15" s="1"/>
  <c r="A2064" i="15" s="1"/>
  <c r="A2065" i="15" s="1"/>
  <c r="A2066" i="15" s="1"/>
  <c r="A2067" i="15" s="1"/>
  <c r="A2068" i="15" s="1"/>
  <c r="A2069" i="15" s="1"/>
  <c r="A2070" i="15" s="1"/>
  <c r="A2071" i="15" s="1"/>
  <c r="A2072" i="15" s="1"/>
  <c r="A2073" i="15" s="1"/>
  <c r="A2074" i="15" s="1"/>
  <c r="A2075" i="15" s="1"/>
  <c r="A2076" i="15" s="1"/>
  <c r="A2077" i="15" s="1"/>
  <c r="A2078" i="15" s="1"/>
  <c r="A2079" i="15" s="1"/>
  <c r="A2080" i="15" s="1"/>
  <c r="A2081" i="15" s="1"/>
  <c r="A2082" i="15" s="1"/>
  <c r="A2083" i="15" s="1"/>
  <c r="A2084" i="15" s="1"/>
  <c r="A2085" i="15" s="1"/>
  <c r="A2086" i="15" s="1"/>
  <c r="A2087" i="15" s="1"/>
  <c r="A2088" i="15" s="1"/>
  <c r="A2089" i="15" s="1"/>
  <c r="A2090" i="15" s="1"/>
  <c r="A2091" i="15" s="1"/>
  <c r="A2092" i="15" s="1"/>
  <c r="A2093" i="15" s="1"/>
  <c r="A2094" i="15" s="1"/>
  <c r="A2095" i="15" s="1"/>
  <c r="A2096" i="15" s="1"/>
  <c r="A2097" i="15" s="1"/>
  <c r="A2098" i="15" s="1"/>
  <c r="A2099" i="15" s="1"/>
  <c r="A2100" i="15" s="1"/>
  <c r="A2101" i="15" s="1"/>
  <c r="A2102" i="15" s="1"/>
  <c r="A2103" i="15" s="1"/>
  <c r="A2104" i="15" s="1"/>
  <c r="A2105" i="15" s="1"/>
  <c r="A2106" i="15" s="1"/>
  <c r="A2107" i="15" s="1"/>
  <c r="A2108" i="15" s="1"/>
  <c r="A2109" i="15" s="1"/>
  <c r="A2110" i="15" s="1"/>
  <c r="A2111" i="15" s="1"/>
  <c r="A2112" i="15" s="1"/>
  <c r="A2113" i="15" s="1"/>
  <c r="A2114" i="15" s="1"/>
  <c r="A2115" i="15" s="1"/>
  <c r="A2116" i="15" s="1"/>
  <c r="A2117" i="15" s="1"/>
  <c r="A2118" i="15" s="1"/>
  <c r="A2119" i="15" s="1"/>
  <c r="A2120" i="15" s="1"/>
  <c r="A2121" i="15" s="1"/>
  <c r="A2122" i="15" s="1"/>
  <c r="A2123" i="15" s="1"/>
  <c r="A2124" i="15" s="1"/>
  <c r="A2125" i="15" s="1"/>
  <c r="A2126" i="15" s="1"/>
  <c r="A2127" i="15" s="1"/>
  <c r="A2128" i="15" s="1"/>
  <c r="A2129" i="15" s="1"/>
  <c r="A2130" i="15" s="1"/>
  <c r="A2131" i="15" s="1"/>
  <c r="A2132" i="15" s="1"/>
  <c r="A2133" i="15" s="1"/>
  <c r="A2134" i="15" s="1"/>
  <c r="A2135" i="15" s="1"/>
  <c r="A2136" i="15" s="1"/>
  <c r="A2137" i="15" s="1"/>
  <c r="A2138" i="15" s="1"/>
  <c r="A2139" i="15" s="1"/>
  <c r="A2140" i="15" s="1"/>
  <c r="A2141" i="15" s="1"/>
  <c r="A2142" i="15" s="1"/>
  <c r="A2143" i="15" s="1"/>
  <c r="A2144" i="15" s="1"/>
  <c r="A2145" i="15" s="1"/>
  <c r="A2146" i="15" s="1"/>
  <c r="A2147" i="15" s="1"/>
  <c r="A2148" i="15" s="1"/>
  <c r="A2149" i="15" s="1"/>
  <c r="A2150" i="15" s="1"/>
  <c r="A2151" i="15" s="1"/>
  <c r="A2152" i="15" s="1"/>
  <c r="A2153" i="15" s="1"/>
  <c r="A2154" i="15" s="1"/>
  <c r="A2155" i="15" s="1"/>
  <c r="A2156" i="15" s="1"/>
  <c r="A2157" i="15" s="1"/>
  <c r="A2158" i="15" s="1"/>
  <c r="A2159" i="15" s="1"/>
  <c r="A2160" i="15" s="1"/>
  <c r="A2161" i="15" s="1"/>
  <c r="A2162" i="15" s="1"/>
  <c r="A2163" i="15" s="1"/>
  <c r="A2164" i="15" s="1"/>
  <c r="A2165" i="15" s="1"/>
  <c r="A2166" i="15" s="1"/>
  <c r="A2167" i="15" s="1"/>
  <c r="A2168" i="15" s="1"/>
  <c r="A2169" i="15" s="1"/>
  <c r="A2170" i="15" s="1"/>
  <c r="A2171" i="15" s="1"/>
  <c r="A2172" i="15" s="1"/>
  <c r="A2173" i="15" s="1"/>
  <c r="A2174" i="15" s="1"/>
  <c r="A2175" i="15" s="1"/>
  <c r="A2176" i="15" s="1"/>
  <c r="A2177" i="15" s="1"/>
  <c r="A2178" i="15" s="1"/>
  <c r="A2179" i="15" s="1"/>
  <c r="A2180" i="15" s="1"/>
  <c r="A2181" i="15" s="1"/>
  <c r="A2182" i="15" s="1"/>
  <c r="A2183" i="15" s="1"/>
  <c r="A2184" i="15" s="1"/>
  <c r="A2185" i="15" s="1"/>
  <c r="A2186" i="15" s="1"/>
  <c r="A2187" i="15" s="1"/>
  <c r="A2188" i="15" s="1"/>
  <c r="A2189" i="15" s="1"/>
  <c r="A2190" i="15" s="1"/>
  <c r="A2191" i="15" s="1"/>
  <c r="A2192" i="15" s="1"/>
  <c r="A2193" i="15" s="1"/>
  <c r="A2194" i="15" s="1"/>
  <c r="A2195" i="15" s="1"/>
  <c r="A2196" i="15" s="1"/>
  <c r="A2197" i="15" s="1"/>
  <c r="A2198" i="15" s="1"/>
  <c r="A2199" i="15" s="1"/>
  <c r="A2200" i="15" s="1"/>
  <c r="A2201" i="15" s="1"/>
  <c r="A2202" i="15" s="1"/>
  <c r="A2203" i="15" s="1"/>
  <c r="A2204" i="15" s="1"/>
  <c r="A2205" i="15" s="1"/>
  <c r="A2206" i="15" s="1"/>
  <c r="A2207" i="15" s="1"/>
  <c r="A2208" i="15" s="1"/>
  <c r="A2209" i="15" s="1"/>
  <c r="A2210" i="15" s="1"/>
  <c r="A2211" i="15" s="1"/>
  <c r="A2212" i="15" s="1"/>
  <c r="A2213" i="15" s="1"/>
  <c r="A2214" i="15" s="1"/>
  <c r="A2215" i="15" s="1"/>
  <c r="A2216" i="15" s="1"/>
  <c r="A2217" i="15" s="1"/>
  <c r="A2218" i="15" s="1"/>
  <c r="A2219" i="15" s="1"/>
  <c r="A2220" i="15" s="1"/>
  <c r="A2221" i="15" s="1"/>
  <c r="A2222" i="15" s="1"/>
  <c r="A2223" i="15" s="1"/>
  <c r="A2224" i="15" s="1"/>
  <c r="A2225" i="15" s="1"/>
  <c r="A2226" i="15" s="1"/>
  <c r="A2227" i="15" s="1"/>
  <c r="A2228" i="15" s="1"/>
  <c r="A2229" i="15" s="1"/>
  <c r="A2230" i="15" s="1"/>
  <c r="A2231" i="15" s="1"/>
  <c r="A2232" i="15" s="1"/>
  <c r="A2233" i="15" s="1"/>
  <c r="A2234" i="15" s="1"/>
  <c r="A2235" i="15" s="1"/>
  <c r="A2236" i="15" s="1"/>
  <c r="A2237" i="15" s="1"/>
  <c r="A2238" i="15" s="1"/>
  <c r="A2239" i="15" s="1"/>
  <c r="A2240" i="15" s="1"/>
  <c r="A2241" i="15" s="1"/>
  <c r="A2242" i="15" s="1"/>
  <c r="A2243" i="15" s="1"/>
  <c r="A2244" i="15" s="1"/>
  <c r="A2245" i="15" s="1"/>
  <c r="A2246" i="15" s="1"/>
  <c r="A2247" i="15" s="1"/>
  <c r="A2248" i="15" s="1"/>
  <c r="A2249" i="15" s="1"/>
  <c r="A2250" i="15" s="1"/>
  <c r="A2251" i="15" s="1"/>
  <c r="A2252" i="15" s="1"/>
  <c r="A2253" i="15" s="1"/>
  <c r="A2254" i="15" s="1"/>
  <c r="A2255" i="15" s="1"/>
  <c r="A2256" i="15" s="1"/>
  <c r="A2257" i="15" s="1"/>
  <c r="A2258" i="15" s="1"/>
  <c r="A2259" i="15" s="1"/>
  <c r="A2260" i="15" s="1"/>
  <c r="A2261" i="15" s="1"/>
  <c r="A2262" i="15" s="1"/>
  <c r="A2263" i="15" s="1"/>
  <c r="A2264" i="15" s="1"/>
  <c r="A2265" i="15" s="1"/>
  <c r="A2266" i="15" s="1"/>
  <c r="A2267" i="15" s="1"/>
  <c r="A2268" i="15" s="1"/>
  <c r="A2269" i="15" s="1"/>
  <c r="A2270" i="15" s="1"/>
  <c r="A2271" i="15" s="1"/>
  <c r="A2272" i="15" s="1"/>
  <c r="A2273" i="15" s="1"/>
  <c r="A2274" i="15" s="1"/>
  <c r="A2275" i="15" s="1"/>
  <c r="A2276" i="15" s="1"/>
  <c r="A2277" i="15" s="1"/>
  <c r="A2278" i="15" s="1"/>
  <c r="A2279" i="15" s="1"/>
  <c r="A2280" i="15" s="1"/>
  <c r="A2281" i="15" s="1"/>
  <c r="A2282" i="15" s="1"/>
  <c r="A2283" i="15" s="1"/>
  <c r="A2284" i="15" s="1"/>
  <c r="A2285" i="15" s="1"/>
  <c r="A2286" i="15" s="1"/>
  <c r="A2287" i="15" s="1"/>
  <c r="A2288" i="15" s="1"/>
  <c r="A2289" i="15" s="1"/>
  <c r="A2290" i="15" s="1"/>
  <c r="A2291" i="15" s="1"/>
  <c r="A2292" i="15" s="1"/>
  <c r="A2293" i="15" s="1"/>
  <c r="A2294" i="15" s="1"/>
  <c r="A2295" i="15" s="1"/>
  <c r="A2296" i="15" s="1"/>
  <c r="A2297" i="15" s="1"/>
  <c r="A2298" i="15" s="1"/>
  <c r="A2299" i="15" s="1"/>
  <c r="A2300" i="15" s="1"/>
  <c r="A2301" i="15" s="1"/>
  <c r="A2302" i="15" s="1"/>
  <c r="A2303" i="15" s="1"/>
  <c r="A2304" i="15" s="1"/>
  <c r="A2305" i="15" s="1"/>
  <c r="A2306" i="15" s="1"/>
  <c r="A2307" i="15" s="1"/>
  <c r="A2308" i="15" s="1"/>
  <c r="A2309" i="15" s="1"/>
  <c r="A2310" i="15" s="1"/>
  <c r="A2311" i="15" s="1"/>
  <c r="A2312" i="15" s="1"/>
  <c r="A2313" i="15" s="1"/>
  <c r="A2314" i="15" s="1"/>
  <c r="A2315" i="15" s="1"/>
  <c r="A2316" i="15" s="1"/>
  <c r="A2317" i="15" s="1"/>
  <c r="A2318" i="15" s="1"/>
  <c r="A2319" i="15" s="1"/>
  <c r="A2320" i="15" s="1"/>
  <c r="A2321" i="15" s="1"/>
  <c r="A2322" i="15" s="1"/>
  <c r="A2323" i="15" s="1"/>
  <c r="A2324" i="15" s="1"/>
  <c r="A2325" i="15" s="1"/>
  <c r="A2326" i="15" s="1"/>
  <c r="A2327" i="15" s="1"/>
  <c r="A2328" i="15" s="1"/>
  <c r="A2329" i="15" s="1"/>
  <c r="A2330" i="15" s="1"/>
  <c r="A2331" i="15" s="1"/>
  <c r="A2332" i="15" s="1"/>
  <c r="A2333" i="15" s="1"/>
  <c r="A2334" i="15" s="1"/>
  <c r="A2335" i="15" s="1"/>
  <c r="A2336" i="15" s="1"/>
  <c r="A2337" i="15" s="1"/>
  <c r="A2338" i="15" s="1"/>
  <c r="A2339" i="15" s="1"/>
  <c r="A2340" i="15" s="1"/>
  <c r="A2341" i="15" s="1"/>
  <c r="A2342" i="15" s="1"/>
  <c r="A2343" i="15" s="1"/>
  <c r="A2344" i="15" s="1"/>
  <c r="A2345" i="15" s="1"/>
  <c r="A2346" i="15" s="1"/>
  <c r="A2347" i="15" s="1"/>
  <c r="A2348" i="15" s="1"/>
  <c r="A2349" i="15" s="1"/>
  <c r="A2350" i="15" s="1"/>
  <c r="A2351" i="15" s="1"/>
  <c r="A2352" i="15" s="1"/>
  <c r="A2353" i="15" s="1"/>
  <c r="A2354" i="15" s="1"/>
  <c r="A2355" i="15" s="1"/>
  <c r="A2356" i="15" s="1"/>
  <c r="A2357" i="15" s="1"/>
  <c r="A2358" i="15" s="1"/>
  <c r="A2359" i="15" s="1"/>
  <c r="A2360" i="15" s="1"/>
  <c r="A2361" i="15" s="1"/>
  <c r="A2362" i="15" s="1"/>
  <c r="A2363" i="15" s="1"/>
  <c r="A2364" i="15" s="1"/>
  <c r="A2365" i="15" s="1"/>
  <c r="A2366" i="15" s="1"/>
  <c r="A2367" i="15" s="1"/>
  <c r="A2368" i="15" s="1"/>
  <c r="A2369" i="15" s="1"/>
  <c r="A2370" i="15" s="1"/>
  <c r="A2371" i="15" s="1"/>
  <c r="A2372" i="15" s="1"/>
  <c r="A2373" i="15" s="1"/>
  <c r="A2374" i="15" s="1"/>
  <c r="A2375" i="15" s="1"/>
  <c r="A2376" i="15" s="1"/>
  <c r="A2377" i="15" s="1"/>
  <c r="A2378" i="15" s="1"/>
  <c r="A2379" i="15" s="1"/>
  <c r="A2380" i="15" s="1"/>
  <c r="A2381" i="15" s="1"/>
  <c r="A2382" i="15" s="1"/>
  <c r="A2383" i="15" s="1"/>
  <c r="A2384" i="15" s="1"/>
  <c r="A2385" i="15" s="1"/>
  <c r="A2386" i="15" s="1"/>
  <c r="A2387" i="15" s="1"/>
  <c r="A2388" i="15" s="1"/>
  <c r="A2389" i="15" s="1"/>
  <c r="A2390" i="15" s="1"/>
  <c r="A2391" i="15" s="1"/>
  <c r="A2392" i="15" s="1"/>
  <c r="A2393" i="15" s="1"/>
  <c r="A2394" i="15" s="1"/>
  <c r="A2395" i="15" s="1"/>
  <c r="A2396" i="15" s="1"/>
  <c r="A2397" i="15" s="1"/>
  <c r="A2398" i="15" s="1"/>
  <c r="A2399" i="15" s="1"/>
  <c r="A2400" i="15" s="1"/>
  <c r="A2401" i="15" s="1"/>
  <c r="A2402" i="15" s="1"/>
  <c r="A2403" i="15" s="1"/>
  <c r="A2404" i="15" s="1"/>
  <c r="A2405" i="15" s="1"/>
  <c r="A2406" i="15" s="1"/>
  <c r="A2407" i="15" s="1"/>
  <c r="A2408" i="15" s="1"/>
  <c r="A2409" i="15" s="1"/>
  <c r="A2410" i="15" s="1"/>
  <c r="A2411" i="15" s="1"/>
  <c r="A2412" i="15" s="1"/>
  <c r="A2413" i="15" s="1"/>
  <c r="A2414" i="15" s="1"/>
  <c r="A2415" i="15" s="1"/>
  <c r="A2416" i="15" s="1"/>
  <c r="A2417" i="15" s="1"/>
  <c r="A2418" i="15" s="1"/>
  <c r="A2419" i="15" s="1"/>
  <c r="A2420" i="15" s="1"/>
  <c r="A2421" i="15" s="1"/>
  <c r="A2422" i="15" s="1"/>
  <c r="A2423" i="15" s="1"/>
  <c r="A2424" i="15" s="1"/>
  <c r="A2425" i="15" s="1"/>
  <c r="A2426" i="15" s="1"/>
  <c r="A2427" i="15" s="1"/>
  <c r="A2428" i="15" s="1"/>
  <c r="A2429" i="15" s="1"/>
  <c r="A2430" i="15" s="1"/>
  <c r="A2431" i="15" s="1"/>
  <c r="A2432" i="15" s="1"/>
  <c r="A2433" i="15" s="1"/>
  <c r="A2434" i="15" s="1"/>
  <c r="A2435" i="15" s="1"/>
  <c r="A2436" i="15" s="1"/>
  <c r="A2437" i="15" s="1"/>
  <c r="A2438" i="15" s="1"/>
  <c r="A2439" i="15" s="1"/>
  <c r="A2440" i="15" s="1"/>
  <c r="A2441" i="15" s="1"/>
  <c r="A2442" i="15" s="1"/>
  <c r="A2443" i="15" s="1"/>
  <c r="A2444" i="15" s="1"/>
  <c r="A2445" i="15" s="1"/>
  <c r="A2446" i="15" s="1"/>
  <c r="A2447" i="15" s="1"/>
  <c r="A2448" i="15" s="1"/>
  <c r="A2449" i="15" s="1"/>
  <c r="A2450" i="15" s="1"/>
  <c r="A2451" i="15" s="1"/>
  <c r="A2452" i="15" s="1"/>
  <c r="A2453" i="15" s="1"/>
  <c r="A2454" i="15" s="1"/>
  <c r="A2455" i="15" s="1"/>
  <c r="A2456" i="15" s="1"/>
  <c r="A2457" i="15" s="1"/>
  <c r="A2458" i="15" s="1"/>
  <c r="A2459" i="15" s="1"/>
  <c r="A2460" i="15" s="1"/>
  <c r="A2461" i="15" s="1"/>
  <c r="A2462" i="15" s="1"/>
  <c r="A2463" i="15" s="1"/>
  <c r="A2464" i="15" s="1"/>
  <c r="A2465" i="15" s="1"/>
  <c r="A2466" i="15" s="1"/>
  <c r="A2467" i="15" s="1"/>
  <c r="A2468" i="15" s="1"/>
  <c r="A2469" i="15" s="1"/>
  <c r="A2470" i="15" s="1"/>
  <c r="A2471" i="15" s="1"/>
  <c r="A2472" i="15" s="1"/>
  <c r="A2473" i="15" s="1"/>
  <c r="A2474" i="15" s="1"/>
  <c r="A2475" i="15" s="1"/>
  <c r="A2476" i="15" s="1"/>
  <c r="A2477" i="15" s="1"/>
  <c r="A2478" i="15" s="1"/>
  <c r="A2479" i="15" s="1"/>
  <c r="A2480" i="15" s="1"/>
  <c r="A2481" i="15" s="1"/>
  <c r="A2482" i="15" s="1"/>
  <c r="A2483" i="15" s="1"/>
  <c r="A2484" i="15" s="1"/>
  <c r="A2485" i="15" s="1"/>
  <c r="A2486" i="15" s="1"/>
  <c r="A2487" i="15" s="1"/>
  <c r="A2488" i="15" s="1"/>
  <c r="A2489" i="15" s="1"/>
  <c r="A2490" i="15" s="1"/>
  <c r="A2491" i="15" s="1"/>
  <c r="A2492" i="15" s="1"/>
  <c r="A2493" i="15" s="1"/>
  <c r="A2494" i="15" s="1"/>
  <c r="A2495" i="15" s="1"/>
  <c r="A2496" i="15" s="1"/>
  <c r="A2497" i="15" s="1"/>
  <c r="A2498" i="15" s="1"/>
  <c r="A2499" i="15" s="1"/>
  <c r="A2500" i="15" s="1"/>
  <c r="A3" i="15"/>
</calcChain>
</file>

<file path=xl/sharedStrings.xml><?xml version="1.0" encoding="utf-8"?>
<sst xmlns="http://schemas.openxmlformats.org/spreadsheetml/2006/main" count="2185" uniqueCount="1737">
  <si>
    <t>Antwoord</t>
  </si>
  <si>
    <t>Controle</t>
  </si>
  <si>
    <t>&lt;selecteer een antwoord&gt;</t>
  </si>
  <si>
    <t xml:space="preserve">Mijn instelling heeft een vergunning van DNB voor het uitoefenen van het bedrijf van bank (art. 2:12, 2:13 of art. 2:20 eerste lid WFT) </t>
  </si>
  <si>
    <t xml:space="preserve">Mijn instelling is door DNB geregistreerd als bijkantoor van een bank uit de EER (art. 2:14 WFT) </t>
  </si>
  <si>
    <t>Ja</t>
  </si>
  <si>
    <t>Nee</t>
  </si>
  <si>
    <t>Weet niet</t>
  </si>
  <si>
    <t>Voer een naam in</t>
  </si>
  <si>
    <t>Voer een functie in</t>
  </si>
  <si>
    <t>Voer een afdeling in</t>
  </si>
  <si>
    <t>Voer een telefoonnummer in</t>
  </si>
  <si>
    <t>Voer een e-mailadres in</t>
  </si>
  <si>
    <t>Maak een keuze uit het drop-down menu</t>
  </si>
  <si>
    <t>Voer een bedrag in, in hele euro's</t>
  </si>
  <si>
    <t>Voer het aantal in, en het bedrag in hele euro's</t>
  </si>
  <si>
    <t>Controlemeldingen</t>
  </si>
  <si>
    <t>een keer per twee jaar</t>
  </si>
  <si>
    <t>tenminste een keer per jaar</t>
  </si>
  <si>
    <t>transactiemonitoring</t>
  </si>
  <si>
    <t>naleving sanctieregelgeving</t>
  </si>
  <si>
    <t>integriteitsgevoelige functies</t>
  </si>
  <si>
    <t>giften, evenementen en nevenfuncties</t>
  </si>
  <si>
    <t>fiscale risico’s (tax policy)</t>
  </si>
  <si>
    <t>Ja, in alle gevallen</t>
  </si>
  <si>
    <t>een keer per jaar</t>
  </si>
  <si>
    <t>geen review</t>
  </si>
  <si>
    <t>Aantal transacties</t>
  </si>
  <si>
    <t>Real-time</t>
  </si>
  <si>
    <t>Post-event</t>
  </si>
  <si>
    <t>Real-time en Post-event</t>
  </si>
  <si>
    <t>Ja, incidenteel</t>
  </si>
  <si>
    <t>Ja, periodiek</t>
  </si>
  <si>
    <t>Andere</t>
  </si>
  <si>
    <t>Nationale sanctielijsten</t>
  </si>
  <si>
    <t>EU-sanctielijsten</t>
  </si>
  <si>
    <t>OFAC-lijsten</t>
  </si>
  <si>
    <t>Controle (ja/nee)</t>
  </si>
  <si>
    <t>Voer het DNB-relatienummer van uw organisatie in</t>
  </si>
  <si>
    <t>N.v.t.</t>
  </si>
  <si>
    <t>Ja, als primaire aanpak voor transactiemonitoring</t>
  </si>
  <si>
    <t>Ja, als experimentele aanpak naast bestaande transactiemonitoringsysteem</t>
  </si>
  <si>
    <t>Nee, dit is voor onze organisatie niet aan de orde</t>
  </si>
  <si>
    <t>Ja, alleen bij hogere risico’s (op basis van vooraf bepaalde criteria/indicatoren)</t>
  </si>
  <si>
    <t>Niet</t>
  </si>
  <si>
    <t>Transactiemonitoring</t>
  </si>
  <si>
    <t>Sanctiescreening</t>
  </si>
  <si>
    <t>Ja, aan entiteiten binnen de groep waarvan mijn instelling deel uitmaakt</t>
  </si>
  <si>
    <t>Ja, geheel of gedeeltelijk extern</t>
  </si>
  <si>
    <t>Geen</t>
  </si>
  <si>
    <t>Anders</t>
  </si>
  <si>
    <t>&lt;25%</t>
  </si>
  <si>
    <t>25%-50%</t>
  </si>
  <si>
    <t>50%-75%</t>
  </si>
  <si>
    <t>&gt;75%</t>
  </si>
  <si>
    <t>Ja, beoordeling voldoende met bevindingen</t>
  </si>
  <si>
    <t>Ja, beoordeling onvoldoende</t>
  </si>
  <si>
    <t>Ja, beoordeling voldoende</t>
  </si>
  <si>
    <t>1 x per kwartaal of vaker</t>
  </si>
  <si>
    <t>1 x per halfjaar</t>
  </si>
  <si>
    <t>niet</t>
  </si>
  <si>
    <t>1 x per jaar of minder</t>
  </si>
  <si>
    <t>AUDIT</t>
  </si>
  <si>
    <t>Ja, periodiek (vast of frequent onderwerp van de agenda)</t>
  </si>
  <si>
    <t>Ja, ad hoc (bijv. op basis van incidenten, actuele ontwikkelingen)</t>
  </si>
  <si>
    <t>Vermeld een functie of kies "n.v.t."</t>
  </si>
  <si>
    <t>Selecteer een getal tussen 1 en 4 (elk cijfer éénmaal)</t>
  </si>
  <si>
    <t>Controle n.a.v. mutaties van sanctielijsten</t>
  </si>
  <si>
    <t>&lt;vul uw antwoord hier in:&gt;</t>
  </si>
  <si>
    <t>Nee, maar verwacht dit in de toekomst wel te doen</t>
  </si>
  <si>
    <t>N.v.t. mijn instelling is door de DNB geregistreerd als bijkantoor.</t>
  </si>
  <si>
    <t>Beantwoord de vragen op dit tabblad</t>
  </si>
  <si>
    <t>Voer een aantal (of 0) in</t>
  </si>
  <si>
    <t>Voer in alle cellen een aantal (of 0) in</t>
  </si>
  <si>
    <t>Maak een keuze, en voer een aantal (of 0) in</t>
  </si>
  <si>
    <t>Voer de postcode en het huisnummer in</t>
  </si>
  <si>
    <t>Antwoordopties vergunning</t>
  </si>
  <si>
    <t>x</t>
  </si>
  <si>
    <t>Antwoordopties algemeen</t>
  </si>
  <si>
    <t>Lijst 1</t>
  </si>
  <si>
    <t>Lijst 2</t>
  </si>
  <si>
    <t>Lijst 3</t>
  </si>
  <si>
    <t>Lijst 4</t>
  </si>
  <si>
    <t>Antwoordopties specifiek</t>
  </si>
  <si>
    <t xml:space="preserve">minder dan 10% </t>
  </si>
  <si>
    <t xml:space="preserve">tussen de 10% en 50% </t>
  </si>
  <si>
    <t>meer dan 50%</t>
  </si>
  <si>
    <t>Niet van toepassing, mijn instelling heeft geen dochters of bijkantoren in het buitenland</t>
  </si>
  <si>
    <t>MIT.60</t>
  </si>
  <si>
    <t>een keer per drie jaar</t>
  </si>
  <si>
    <t>De scenario’s van de SIRA vormen input voor de beleid rondom transactie monitoring</t>
  </si>
  <si>
    <t>De SIRA is leidend in het formuleren van (aanvullende) mitigerende maatregelen</t>
  </si>
  <si>
    <t>Nee, wij hebben geen integrity risk appetite geformulieerd.</t>
  </si>
  <si>
    <t>Ja, in beschrijvende zin geformuleerd (kwalitatief)</t>
  </si>
  <si>
    <t>Ja, met controleerbare indicatoren en/of grenswaarden (kwantitatief)</t>
  </si>
  <si>
    <t>Beide, zowel kwantitatief als kwalitatief</t>
  </si>
  <si>
    <t>Beschikt uw instelling over vastgelegd beleid en procedures ten aanzien van de volgende onderwerpen?</t>
  </si>
  <si>
    <t>een keer per vier jaar</t>
  </si>
  <si>
    <t>een keer per vijf jaar</t>
  </si>
  <si>
    <t>76, 92</t>
  </si>
  <si>
    <t>Volume van de transacties</t>
  </si>
  <si>
    <t>Tegenpartijen</t>
  </si>
  <si>
    <t>Landen</t>
  </si>
  <si>
    <t>Ja, handmatig</t>
  </si>
  <si>
    <t>Ja, geautomatiseerd</t>
  </si>
  <si>
    <t>Beide, handmatig en geautomatiseerd</t>
  </si>
  <si>
    <t>Er is geen transactiemonitoring.</t>
  </si>
  <si>
    <t>110, 116</t>
  </si>
  <si>
    <t>Branch</t>
  </si>
  <si>
    <t>Nee, maar wij hebben concrete plannen om in 2019 deze technologie te gaan implementeren</t>
  </si>
  <si>
    <t>De SIRA is een op zichzelf staand document</t>
  </si>
  <si>
    <t>De SIRA is leidend in het formuleren van beleid en procedures</t>
  </si>
  <si>
    <t>De scenario's van de SIRA vormen input voor het beleid rondom transactiemonitoring\</t>
  </si>
  <si>
    <t>Wie (welke functie) heeft de integrity risk appetite vastgesteld?</t>
  </si>
  <si>
    <t>omgang met en melding van integriteitsincidenten (intern en/of extern)</t>
  </si>
  <si>
    <t>Frequentie (aantal controles /jaar)</t>
  </si>
  <si>
    <t>Beleid en procedures</t>
  </si>
  <si>
    <t xml:space="preserve">Toelichting bij bovenstaande vragen over Beleid en procedures (optioneel):
</t>
  </si>
  <si>
    <t>Ja, kwalitatief</t>
  </si>
  <si>
    <t>Ja, kwantitatief</t>
  </si>
  <si>
    <t>Ja, kwalitatief en kwantitatief</t>
  </si>
  <si>
    <t>Voer een jaartal in</t>
  </si>
  <si>
    <t>OC.04.02</t>
  </si>
  <si>
    <t>114, 117</t>
  </si>
  <si>
    <t>DNB_Licence_NL</t>
  </si>
  <si>
    <t>DNB_Licence_Group</t>
  </si>
  <si>
    <t>MIT.04.02</t>
  </si>
  <si>
    <t>MIT.05</t>
  </si>
  <si>
    <t>MIT.14</t>
  </si>
  <si>
    <t>MIT.21</t>
  </si>
  <si>
    <t>MIT.24</t>
  </si>
  <si>
    <t>MT.78, MT.79,  118, 119</t>
  </si>
  <si>
    <t>cliëntacceptatie</t>
  </si>
  <si>
    <t>cliëntreview</t>
  </si>
  <si>
    <t>cliënt exit</t>
  </si>
  <si>
    <t xml:space="preserve">Periodieke controle van alle cliënten </t>
  </si>
  <si>
    <t>Periodieke controle voor alleen cliënten met een hoger risicoprofiel</t>
  </si>
  <si>
    <t xml:space="preserve">Controle bij mutaties cliënt (bijv. wijziging UBO) </t>
  </si>
  <si>
    <t>vervullen van de compliancefunctie</t>
  </si>
  <si>
    <t>uitoefening van de auditfunctie</t>
  </si>
  <si>
    <t>functiescheiding (scheiding van bestuurlijke verantwoordelijkheid m.b.t. compliance en audit)</t>
  </si>
  <si>
    <t>Wordt het risicoprofiel van de doelvennootschappen periodiek gereviewd? Geef hieronder per risicocategorie aan met welke frequentie deze review wordt uitgevoerd:</t>
  </si>
  <si>
    <t>Laag risico doelvennootschappen</t>
  </si>
  <si>
    <t>Midden risico doelvennootschappen</t>
  </si>
  <si>
    <t>Hoog risico doelvennootschappen</t>
  </si>
  <si>
    <t>Geef aan of bij de aanvang van de dienstverlening voor een cliënt een transactieprofiel wordt opgemaakt.</t>
  </si>
  <si>
    <t>MIT.03</t>
  </si>
  <si>
    <t>MIT.04.01</t>
  </si>
  <si>
    <t>MIT.04.03</t>
  </si>
  <si>
    <t>MIT.08.01</t>
  </si>
  <si>
    <t>MIT.08.02</t>
  </si>
  <si>
    <t>MIT.09.02</t>
  </si>
  <si>
    <t>MIT.10.01</t>
  </si>
  <si>
    <t>MIT.10.02</t>
  </si>
  <si>
    <t>MIT.10.04</t>
  </si>
  <si>
    <t>MIT.10.05</t>
  </si>
  <si>
    <t>MIT.10.06</t>
  </si>
  <si>
    <t>MIT.10.07</t>
  </si>
  <si>
    <t>MIT.10.08</t>
  </si>
  <si>
    <t>MIT.10.09</t>
  </si>
  <si>
    <t>MIT.10.10</t>
  </si>
  <si>
    <t>MIT.10.12</t>
  </si>
  <si>
    <t>MIT.10.11</t>
  </si>
  <si>
    <t>MIT.10.13</t>
  </si>
  <si>
    <t>Maximum aantal uren</t>
  </si>
  <si>
    <t>Minimum aantal uren</t>
  </si>
  <si>
    <t>anders</t>
  </si>
  <si>
    <t>MIT.09.01</t>
  </si>
  <si>
    <t>laag risico doelvennootschappen</t>
  </si>
  <si>
    <t>midden risico doelvennootschappen</t>
  </si>
  <si>
    <t>hoog risico doelvennootschappen</t>
  </si>
  <si>
    <t>1.1.1.1</t>
  </si>
  <si>
    <t>1.1.1.2</t>
  </si>
  <si>
    <t>1.1.1.3</t>
  </si>
  <si>
    <t>Contactpersoon voor DNB</t>
  </si>
  <si>
    <t>1.1.2.1</t>
  </si>
  <si>
    <t>1.1.2.2</t>
  </si>
  <si>
    <t>1.1.2.3</t>
  </si>
  <si>
    <t>1.1.2.4</t>
  </si>
  <si>
    <t>1.2.1.1</t>
  </si>
  <si>
    <t>1.2.1.2</t>
  </si>
  <si>
    <t>1.2.1.3</t>
  </si>
  <si>
    <t>1.2.2.1</t>
  </si>
  <si>
    <t>1.2.2.2</t>
  </si>
  <si>
    <t>1.2.2.3</t>
  </si>
  <si>
    <t xml:space="preserve"> - Werkzaam vanuit Nederland?</t>
  </si>
  <si>
    <t>1.3</t>
  </si>
  <si>
    <t>1.3.1.1</t>
  </si>
  <si>
    <t>1.3.1.2</t>
  </si>
  <si>
    <t xml:space="preserve"> - Naam UBO #1</t>
  </si>
  <si>
    <t>1.3.2.1</t>
  </si>
  <si>
    <t>1.3.2.2</t>
  </si>
  <si>
    <t>1.3.3.1</t>
  </si>
  <si>
    <t>1.3.3.2</t>
  </si>
  <si>
    <t>1.3.4.1</t>
  </si>
  <si>
    <t>1.3.4.2</t>
  </si>
  <si>
    <t>1.3.5.1</t>
  </si>
  <si>
    <t>1.3.5.2</t>
  </si>
  <si>
    <t>1.3.6.1</t>
  </si>
  <si>
    <t>1.3.6.2</t>
  </si>
  <si>
    <t xml:space="preserve"> - Ingezetene van:</t>
  </si>
  <si>
    <t>Feeder (aanbrenger van klanten)</t>
  </si>
  <si>
    <t>Leverancier</t>
  </si>
  <si>
    <t>Afnemer (klant)</t>
  </si>
  <si>
    <t>1.3.2.3</t>
  </si>
  <si>
    <t>1.3.3.3</t>
  </si>
  <si>
    <t>1.3.4.3</t>
  </si>
  <si>
    <t>1.3.5.3</t>
  </si>
  <si>
    <t>1.3.6.3</t>
  </si>
  <si>
    <t>1.4.1</t>
  </si>
  <si>
    <t>Jaaromzet trustdiensten</t>
  </si>
  <si>
    <t>1.4.2</t>
  </si>
  <si>
    <t>Overige algemeen</t>
  </si>
  <si>
    <t>Aantal doorstroomvennootschappen dat behoort tot uw trustkantoor</t>
  </si>
  <si>
    <t>Doorstroomvennootschap</t>
  </si>
  <si>
    <t>- Naam (statutair) van doorstroomvennootschap #1 die behoort tot uw trustkantoor</t>
  </si>
  <si>
    <t>- RSIN-nummer van doorstroomvennootschap #1 die behoort tot uw trustkantoor</t>
  </si>
  <si>
    <t>- Naam (statutair) van doorstroomvennootschap #2 die behoort tot uw trustkantoor</t>
  </si>
  <si>
    <t>- RSIN-nummer van doorstroomvennootschap #2 die behoort tot uw trustkantoor</t>
  </si>
  <si>
    <t>- Naam (statutair) van doorstroomvennootschap #3 die behoort tot uw trustkantoor</t>
  </si>
  <si>
    <t>- RSIN-nummer van doorstroomvennootschap #3 die behoort tot uw trustkantoor</t>
  </si>
  <si>
    <t>Is uw trustkantoor aangesloten bij een branchevereniging (Holland Quaestor / NVVTK)?</t>
  </si>
  <si>
    <t>Deel 2: Klanten</t>
  </si>
  <si>
    <t>RSIN-nummer</t>
  </si>
  <si>
    <t>Statutaire naam van de doelvennootschap</t>
  </si>
  <si>
    <t>volgnr.</t>
  </si>
  <si>
    <t>2.1.1.1</t>
  </si>
  <si>
    <t>2.1.1.2</t>
  </si>
  <si>
    <t>Risico-classificatie doelvennootschappen</t>
  </si>
  <si>
    <t>Identificatie doelvennootschappen (DV's)</t>
  </si>
  <si>
    <t>- aantal DV's gevestigd in Nederland</t>
  </si>
  <si>
    <t>- aantal DV's gevestigd buiten Nederland</t>
  </si>
  <si>
    <t>2.1.2.2</t>
  </si>
  <si>
    <t>2.1.2.3</t>
  </si>
  <si>
    <t>2.1.2.4</t>
  </si>
  <si>
    <t>1.5.4.1</t>
  </si>
  <si>
    <t>1.5.4.2</t>
  </si>
  <si>
    <t>1.6.1</t>
  </si>
  <si>
    <t>1.6.2</t>
  </si>
  <si>
    <t>2.1.3.1</t>
  </si>
  <si>
    <t>2.1.3.2</t>
  </si>
  <si>
    <t>2.1.4.1</t>
  </si>
  <si>
    <t>2.1.4.2</t>
  </si>
  <si>
    <t>Aantal DV's met kwalificatie BFI</t>
  </si>
  <si>
    <t>Aantal DV's met één (of meer) buitendirecteuren die alleen/zelfstandig bevoegd is (zijn)</t>
  </si>
  <si>
    <t>2.1.4.3</t>
  </si>
  <si>
    <t>2.1.4.4</t>
  </si>
  <si>
    <t>2.1.4.5</t>
  </si>
  <si>
    <t>2.1.4.6</t>
  </si>
  <si>
    <t>2.1.4.7</t>
  </si>
  <si>
    <t>2.1.4.8</t>
  </si>
  <si>
    <t>2.1.4.9</t>
  </si>
  <si>
    <t>2.1.4.10</t>
  </si>
  <si>
    <t>2.1.4.11</t>
  </si>
  <si>
    <t>2.1.4.12</t>
  </si>
  <si>
    <t>2.1.4.13</t>
  </si>
  <si>
    <t>2.1.4.14</t>
  </si>
  <si>
    <t>2.1.5.1</t>
  </si>
  <si>
    <t>2.1.5.2</t>
  </si>
  <si>
    <t>Aantal doelvennootschappen met specifieke/bijzondere structuren</t>
  </si>
  <si>
    <t>2.1.6.1</t>
  </si>
  <si>
    <t>2.1.6.2</t>
  </si>
  <si>
    <t>Grondstoffen, mineralen, mijnbouw</t>
  </si>
  <si>
    <t>Olie, gas, energie</t>
  </si>
  <si>
    <t>Militaire goederen/defensie</t>
  </si>
  <si>
    <t>Handelaren in edelmetalen</t>
  </si>
  <si>
    <t>Handelaren in losse diamanten</t>
  </si>
  <si>
    <t>Juweliers</t>
  </si>
  <si>
    <t>Handelaren in kunst</t>
  </si>
  <si>
    <t>Veilinghuizen</t>
  </si>
  <si>
    <t>Handelaren en/ of handelsplatformen en/of aanbieders van bewaarportemonnees in crypto's</t>
  </si>
  <si>
    <t>Uitgevers van cryptotokens (uitgegeven via een Initial Coin Offering)</t>
  </si>
  <si>
    <t xml:space="preserve">Crowdfunding </t>
  </si>
  <si>
    <t>(Online) kansspelen</t>
  </si>
  <si>
    <t>Commercieel vastgoed</t>
  </si>
  <si>
    <t>Coffeeshops, growshops</t>
  </si>
  <si>
    <t>Relaxbedrijven, prostitutie, adult industry (incl. internet)</t>
  </si>
  <si>
    <t>Religieuze instellingen &amp; charitatieve instellingen (o.a. stichtingen)</t>
  </si>
  <si>
    <t>Transport, shipping</t>
  </si>
  <si>
    <t>Adviesdienstverlening, consultancy</t>
  </si>
  <si>
    <t>2.1.6.3</t>
  </si>
  <si>
    <t>2.1.6.4</t>
  </si>
  <si>
    <t>2.1.6.5</t>
  </si>
  <si>
    <t>2.1.6.6</t>
  </si>
  <si>
    <t>2.1.6.7</t>
  </si>
  <si>
    <t>2.1.6.8</t>
  </si>
  <si>
    <t>2.1.6.9</t>
  </si>
  <si>
    <t>2.1.6.10</t>
  </si>
  <si>
    <t>2.1.6.11</t>
  </si>
  <si>
    <t>2.1.6.12</t>
  </si>
  <si>
    <t>2.1.6.13</t>
  </si>
  <si>
    <t>2.1.6.14</t>
  </si>
  <si>
    <t>2.1.6.15</t>
  </si>
  <si>
    <t>2.1.6.16</t>
  </si>
  <si>
    <t>2.1.6.17</t>
  </si>
  <si>
    <t>2.1.6.18</t>
  </si>
  <si>
    <t>2.1.6.19</t>
  </si>
  <si>
    <t>2.1.6.20</t>
  </si>
  <si>
    <t>2.1.6.21</t>
  </si>
  <si>
    <t>2.1.7.2</t>
  </si>
  <si>
    <t>2.1.7.1</t>
  </si>
  <si>
    <t>2.1.7.3</t>
  </si>
  <si>
    <t>2.1.7.4</t>
  </si>
  <si>
    <t>2.1.7.5</t>
  </si>
  <si>
    <t>2.1.7.6</t>
  </si>
  <si>
    <t>2.1.7.7</t>
  </si>
  <si>
    <t>2.1.7.8</t>
  </si>
  <si>
    <t>2.1.7.9</t>
  </si>
  <si>
    <t>2.1.7.10</t>
  </si>
  <si>
    <t>2.1.7.11</t>
  </si>
  <si>
    <t>2.1.7.12</t>
  </si>
  <si>
    <t>2.1.7.13</t>
  </si>
  <si>
    <t>2.1.7.14</t>
  </si>
  <si>
    <t>2.1.7.15</t>
  </si>
  <si>
    <t>2.1.7.16</t>
  </si>
  <si>
    <t>2.1.7.17</t>
  </si>
  <si>
    <t>2.1.7.18</t>
  </si>
  <si>
    <t>2.1.7.19</t>
  </si>
  <si>
    <t>2.1.7.20</t>
  </si>
  <si>
    <t>2.1.7.21</t>
  </si>
  <si>
    <t>2.1.7.22</t>
  </si>
  <si>
    <t>2.1.7.23</t>
  </si>
  <si>
    <t>2.1.7.24</t>
  </si>
  <si>
    <t>2.1.7.25</t>
  </si>
  <si>
    <t>2.1.7.26</t>
  </si>
  <si>
    <t>2.1.7.27</t>
  </si>
  <si>
    <t>2.1.7.28</t>
  </si>
  <si>
    <t>2.1.7.29</t>
  </si>
  <si>
    <t>2.1.7.30</t>
  </si>
  <si>
    <t>2.1.7.31</t>
  </si>
  <si>
    <t>2.1.7.32</t>
  </si>
  <si>
    <t>2.1.7.33</t>
  </si>
  <si>
    <t>2.1.7.34</t>
  </si>
  <si>
    <t>2.1.7.35</t>
  </si>
  <si>
    <t>2.1.7.36</t>
  </si>
  <si>
    <t>2.1.7.37</t>
  </si>
  <si>
    <t>2.1.7.38</t>
  </si>
  <si>
    <t>Doelvennootschappen: geografie</t>
  </si>
  <si>
    <t>2.1.3.3</t>
  </si>
  <si>
    <t>Vestiging doelvennootschappen/UBO's</t>
  </si>
  <si>
    <t>2.1.3.4</t>
  </si>
  <si>
    <t>2.1.3.5</t>
  </si>
  <si>
    <t>Deel 3: Diensten</t>
  </si>
  <si>
    <t>Identificatie aangeboden trustdiensten</t>
  </si>
  <si>
    <t>Het zijn van bestuurder/vennoot van een rechtspersoon/vennootschap</t>
  </si>
  <si>
    <t>Het optreden als trustee</t>
  </si>
  <si>
    <t>Het verkopen van of bemiddelen bij de verkoop van rechtspersonen</t>
  </si>
  <si>
    <t>Aangeboden door uw Trustkantoor?</t>
  </si>
  <si>
    <t>3.1.1</t>
  </si>
  <si>
    <t>3.1.2</t>
  </si>
  <si>
    <t>3.1.3</t>
  </si>
  <si>
    <t>3.1.4</t>
  </si>
  <si>
    <t>3.1.5</t>
  </si>
  <si>
    <t>3.2.1</t>
  </si>
  <si>
    <t>3.2.2</t>
  </si>
  <si>
    <t>Omvang</t>
  </si>
  <si>
    <t>4.1.1</t>
  </si>
  <si>
    <t>4.1.2</t>
  </si>
  <si>
    <t>Totaal volume van transacties</t>
  </si>
  <si>
    <t>Aantal en omvang transacties</t>
  </si>
  <si>
    <t>Grootste transacties</t>
  </si>
  <si>
    <t>4.2.1</t>
  </si>
  <si>
    <t>Gemonitorde transacties</t>
  </si>
  <si>
    <r>
      <t xml:space="preserve">Transacties (zowel bancair als niet-bancair): vermeld of </t>
    </r>
    <r>
      <rPr>
        <b/>
        <sz val="8"/>
        <rFont val="Verdana"/>
        <family val="2"/>
      </rPr>
      <t>alle</t>
    </r>
    <r>
      <rPr>
        <sz val="8"/>
        <rFont val="Verdana"/>
        <family val="2"/>
      </rPr>
      <t xml:space="preserve"> transacties van doelvennootschappen gedurende het afgelopen kalenderjaar zijn betrokken in het transactiemonitoringproces van uw trustkantoor</t>
    </r>
  </si>
  <si>
    <t>Licht uw antwoord op voorgaande vraag toe:</t>
  </si>
  <si>
    <t>Deel 4: Transacties</t>
  </si>
  <si>
    <t>4.3.1</t>
  </si>
  <si>
    <t>Geweigerde transacties</t>
  </si>
  <si>
    <t>4.3.2</t>
  </si>
  <si>
    <t>4.4.1</t>
  </si>
  <si>
    <t>4.4.2</t>
  </si>
  <si>
    <t>4.5.1</t>
  </si>
  <si>
    <t>4.5.2</t>
  </si>
  <si>
    <t>Gemelde transacties FIU</t>
  </si>
  <si>
    <t>Referentie datum: voor de beantwoording van onderstaande vragen dient u uit te gaan van de actuele situatie van uw organisatie</t>
  </si>
  <si>
    <t>accountmanagement</t>
  </si>
  <si>
    <t>compliance officer</t>
  </si>
  <si>
    <t>directie van het trustkantoor</t>
  </si>
  <si>
    <t>andere</t>
  </si>
  <si>
    <t xml:space="preserve">interne nieuwsbrief </t>
  </si>
  <si>
    <t>email</t>
  </si>
  <si>
    <t>mondeling bijv. tijdens een bijeenkomst/overleg</t>
  </si>
  <si>
    <t>periodiek schriftelijk</t>
  </si>
  <si>
    <t>periodiek mondeling bijv. tijdens een werkoverleg</t>
  </si>
  <si>
    <t xml:space="preserve">Selecteer een antwoord (verplicht) </t>
  </si>
  <si>
    <t>&lt;50%</t>
  </si>
  <si>
    <t>91%-99%</t>
  </si>
  <si>
    <t>100%</t>
  </si>
  <si>
    <t>eenmalige communicatie (bijv. bij aanpassingen)</t>
  </si>
  <si>
    <t>MIT.07.01</t>
  </si>
  <si>
    <t>MIT.07.02</t>
  </si>
  <si>
    <t>In ieder geval Compliance</t>
  </si>
  <si>
    <t>In ieder geval Directie</t>
  </si>
  <si>
    <t>In ieder geval Accountmanagement</t>
  </si>
  <si>
    <t xml:space="preserve">Geef een toelichting (verplicht; max. 500 tekens ) </t>
  </si>
  <si>
    <t>een keer per vier jaar of minder</t>
  </si>
  <si>
    <t>Indien u 'Anders' heeft ingevuld, licht hier dan toe waarom u dat antwoord heeft gekozen</t>
  </si>
  <si>
    <t>Gaf de meest recent uitgevoerde SIRA aanleiding tot aanpassing van de integrity risk appetite van het trustkantoor?</t>
  </si>
  <si>
    <t>MIT.09.03</t>
  </si>
  <si>
    <t>Uitkomsten en opvolging van de meest recent uitgevoerde SIRA.</t>
  </si>
  <si>
    <t>Deel 5: Vragenlijst integriteitsrisico risicobeheersing 2020</t>
  </si>
  <si>
    <t>MIT.10.03</t>
  </si>
  <si>
    <t>MIT.10.14</t>
  </si>
  <si>
    <t>MIT.10.15</t>
  </si>
  <si>
    <t>het handboek is online beschikbaar voor alle medewerkers</t>
  </si>
  <si>
    <t>het handboek is in hardcopy/geprinte vorm beschikbaar voor alle medewerkers</t>
  </si>
  <si>
    <t>het handboek is in hardcopy/geprinte vorm beschikbaar voor enkele medewerkers</t>
  </si>
  <si>
    <t>MIT.12.a</t>
  </si>
  <si>
    <t>MIT.12.b</t>
  </si>
  <si>
    <t>MIT.12.01</t>
  </si>
  <si>
    <t>MIT.12.02</t>
  </si>
  <si>
    <t>MIT.13.01</t>
  </si>
  <si>
    <t>MIT.13.02</t>
  </si>
  <si>
    <t>MIT.13.03</t>
  </si>
  <si>
    <t>MIT.14.01</t>
  </si>
  <si>
    <t>MIT.14.02</t>
  </si>
  <si>
    <t>MIT.16</t>
  </si>
  <si>
    <t>MIT.17.01</t>
  </si>
  <si>
    <t>MIT.17.02</t>
  </si>
  <si>
    <t>MIT.18.01</t>
  </si>
  <si>
    <t>MIT.18.02</t>
  </si>
  <si>
    <t>MIT.18.03</t>
  </si>
  <si>
    <t>Indien u 'Anders' heeft ingevuld, licht hier dan toe waarom u dat antwoord heeft gekozen:</t>
  </si>
  <si>
    <t>MIT.19.02</t>
  </si>
  <si>
    <t>MIT.19.01</t>
  </si>
  <si>
    <t>MIT.19.03</t>
  </si>
  <si>
    <t>MIT.28</t>
  </si>
  <si>
    <t>Antwoordopties numeriek</t>
  </si>
  <si>
    <t>6&lt;</t>
  </si>
  <si>
    <t>MIT.29</t>
  </si>
  <si>
    <t>MIT.29.01</t>
  </si>
  <si>
    <t>MIT.29.02</t>
  </si>
  <si>
    <t>MIT.29.03</t>
  </si>
  <si>
    <t>Ja, real-time</t>
  </si>
  <si>
    <t>Ja, post-event</t>
  </si>
  <si>
    <t>Voor hoeveel doelvennootschappen heeft uw instelling de tegoeden bevroren in het afgelopen kalenderjaar?</t>
  </si>
  <si>
    <t>Aantal</t>
  </si>
  <si>
    <t>MIT.31</t>
  </si>
  <si>
    <t>MIT.32</t>
  </si>
  <si>
    <t>intern</t>
  </si>
  <si>
    <t>extern</t>
  </si>
  <si>
    <t>intern èn extern</t>
  </si>
  <si>
    <t>MIT.33</t>
  </si>
  <si>
    <t>ca. 25%</t>
  </si>
  <si>
    <t>ca. 50%</t>
  </si>
  <si>
    <t>ca. 75%</t>
  </si>
  <si>
    <t>ca. 100%</t>
  </si>
  <si>
    <t>Integrity risk appetite</t>
  </si>
  <si>
    <t>MIT. Deel A. SIRA</t>
  </si>
  <si>
    <t>MIT.deel B. Beleid, procedures en maatregelen</t>
  </si>
  <si>
    <t>landen</t>
  </si>
  <si>
    <t>Selecteer het land</t>
  </si>
  <si>
    <t>Nederland [NLD]</t>
  </si>
  <si>
    <t>Afghanistan [AFG]</t>
  </si>
  <si>
    <t>Åland [ALA]</t>
  </si>
  <si>
    <t>Albanië [ALB]</t>
  </si>
  <si>
    <t>Algerije [DZA]</t>
  </si>
  <si>
    <t>Amerikaanse Maagdeneilanden [VIR]</t>
  </si>
  <si>
    <t>Amerikaans-Samoa [ASM]</t>
  </si>
  <si>
    <t>Andorra [AND]</t>
  </si>
  <si>
    <t>Angola [AGO]</t>
  </si>
  <si>
    <t>Anguilla [AIA]</t>
  </si>
  <si>
    <t>Antarctica [ATA]</t>
  </si>
  <si>
    <t>Antigua en Barbuda [ATG]</t>
  </si>
  <si>
    <t>Argentinië [ARG]</t>
  </si>
  <si>
    <t>Armenië [ARM]</t>
  </si>
  <si>
    <t>Aruba [ABW]</t>
  </si>
  <si>
    <t>Australië [AUS]</t>
  </si>
  <si>
    <t>Azerbeidzjan [AZE]</t>
  </si>
  <si>
    <t>Bahama's [BHS]</t>
  </si>
  <si>
    <t>Bahrein [BHR]</t>
  </si>
  <si>
    <t>Bangladesh [BGD]</t>
  </si>
  <si>
    <t>Barbados [BRB]</t>
  </si>
  <si>
    <t>België [BEL]</t>
  </si>
  <si>
    <t>Belize [BLZ]</t>
  </si>
  <si>
    <t>Benin [BEN]</t>
  </si>
  <si>
    <t>Bermuda [BMU]</t>
  </si>
  <si>
    <t>Bhutan [BTN]</t>
  </si>
  <si>
    <t>Bolivia [BOL]</t>
  </si>
  <si>
    <t>Bonaire, Sint Eustatius en Saba [BES]</t>
  </si>
  <si>
    <t>Bosnië en Herzegovina [BIH]</t>
  </si>
  <si>
    <t>Botswana [BWA]</t>
  </si>
  <si>
    <t>Bouveteiland [BVT]</t>
  </si>
  <si>
    <t>Brazilië [BRA]</t>
  </si>
  <si>
    <t>Brits Indische Oceaanterritorium [IOT]</t>
  </si>
  <si>
    <t>Britse Maagdeneilanden [VGB]</t>
  </si>
  <si>
    <t>Brunei [BRN]</t>
  </si>
  <si>
    <t>Bulgarije [BGR]</t>
  </si>
  <si>
    <t>Burkina Faso [BFA]</t>
  </si>
  <si>
    <t>Burundi [BDI]</t>
  </si>
  <si>
    <t>Cambodja [KHM]</t>
  </si>
  <si>
    <t>Canada [CAN]</t>
  </si>
  <si>
    <t>Centraal-Afrikaanse Republiek [CAF]</t>
  </si>
  <si>
    <t>Chili [CHL]</t>
  </si>
  <si>
    <t>China [CHN]</t>
  </si>
  <si>
    <t>Christmaseiland [CXR]</t>
  </si>
  <si>
    <t>Cocoseilanden [CCK]</t>
  </si>
  <si>
    <t>Colombia [COL]</t>
  </si>
  <si>
    <t>Comoren [COM]</t>
  </si>
  <si>
    <t>Congo-Brazzaville [COG]</t>
  </si>
  <si>
    <t>Congo-Kinshasa [COD]</t>
  </si>
  <si>
    <t>Cookeilanden [COK]</t>
  </si>
  <si>
    <t>Costa Rica [CRI]</t>
  </si>
  <si>
    <t>Cuba [CUB]</t>
  </si>
  <si>
    <t>Curaçao [CUW]</t>
  </si>
  <si>
    <t>Cyprus [CYP]</t>
  </si>
  <si>
    <t>Denemarken [DNK]</t>
  </si>
  <si>
    <t>Djibouti [DJI]</t>
  </si>
  <si>
    <t>Dominica [DMA]</t>
  </si>
  <si>
    <t>Dominicaanse Republiek [DOM]</t>
  </si>
  <si>
    <t>Duitsland [DEU]</t>
  </si>
  <si>
    <t>Ecuador [ECU]</t>
  </si>
  <si>
    <t>Egypte [EGY]</t>
  </si>
  <si>
    <t>El Salvador [SLV]</t>
  </si>
  <si>
    <t>Equatoriaal-Guinea [GNQ]</t>
  </si>
  <si>
    <t>Eritrea [ERI]</t>
  </si>
  <si>
    <t>Estland [EST]</t>
  </si>
  <si>
    <t>Ethiopië [ETH]</t>
  </si>
  <si>
    <t>Faeröer [FRO]</t>
  </si>
  <si>
    <t>Falklandeilanden [FLK]</t>
  </si>
  <si>
    <t>Fiji [FJI]</t>
  </si>
  <si>
    <t>Filipijnen [PHL]</t>
  </si>
  <si>
    <t>Finland [FIN]</t>
  </si>
  <si>
    <t>Frankrijk [FRA]</t>
  </si>
  <si>
    <t>Franse Zuidelijke en Antarctische Gebieden [ATF]</t>
  </si>
  <si>
    <t>Frans-Guyana [GUF]</t>
  </si>
  <si>
    <t>Frans-Polynesië [PYF]</t>
  </si>
  <si>
    <t>Gabon [GAB]</t>
  </si>
  <si>
    <t>Gambia [GMB]</t>
  </si>
  <si>
    <t>Georgië [GEO]</t>
  </si>
  <si>
    <t>Ghana [GHA]</t>
  </si>
  <si>
    <t>Gibraltar [GIB]</t>
  </si>
  <si>
    <t>Grenada [GRD]</t>
  </si>
  <si>
    <t>Griekenland [GRC]</t>
  </si>
  <si>
    <t>Groenland [GRL]</t>
  </si>
  <si>
    <t>Guadeloupe [GLP]</t>
  </si>
  <si>
    <t>Guam [GUM]</t>
  </si>
  <si>
    <t>Guatemala [GTM]</t>
  </si>
  <si>
    <t>Guernsey [GGY]</t>
  </si>
  <si>
    <t>Guinee [GIN]</t>
  </si>
  <si>
    <t>Guinee-Bissau [GNB]</t>
  </si>
  <si>
    <t>Guyana [GUY]</t>
  </si>
  <si>
    <t>Haïti [HTI]</t>
  </si>
  <si>
    <t>Heard en McDonaldeilanden [HMD]</t>
  </si>
  <si>
    <t>Honduras [HND]</t>
  </si>
  <si>
    <t>Hong Kong [HKG]</t>
  </si>
  <si>
    <t>Hongarije [HUN]</t>
  </si>
  <si>
    <t>Ierland [IRL]</t>
  </si>
  <si>
    <t>IJsland [ISL]</t>
  </si>
  <si>
    <t>India [IND]</t>
  </si>
  <si>
    <t>Indonesië [IDN]</t>
  </si>
  <si>
    <t>Irak [IRQ]</t>
  </si>
  <si>
    <t>Iran [IRN]</t>
  </si>
  <si>
    <t>Isle of Man [IMN]</t>
  </si>
  <si>
    <t>Israël [ISR]</t>
  </si>
  <si>
    <t>Italië [ITA]</t>
  </si>
  <si>
    <t>Ivoorkust [CIV]</t>
  </si>
  <si>
    <t>Jamaica [JAM]</t>
  </si>
  <si>
    <t>Japan [JPN]</t>
  </si>
  <si>
    <t>Jemen [YEM]</t>
  </si>
  <si>
    <t>Jersey [JEY]</t>
  </si>
  <si>
    <t>Jordanië [JOR]</t>
  </si>
  <si>
    <t>Kaaimaneilanden [CYM]</t>
  </si>
  <si>
    <t>Kaapverdië [CPV]</t>
  </si>
  <si>
    <t>Kameroen [CMR]</t>
  </si>
  <si>
    <t>Kazachstan [KAZ]</t>
  </si>
  <si>
    <t>Kenia [KEN]</t>
  </si>
  <si>
    <t>Kirgizië [KGZ]</t>
  </si>
  <si>
    <t>Kiribati [KIR]</t>
  </si>
  <si>
    <t>Kleine afgelegen eilanden van de Verenigde Staten [UMI]</t>
  </si>
  <si>
    <t>Koeweit [KWT]</t>
  </si>
  <si>
    <t>Kosovo [XKX]</t>
  </si>
  <si>
    <t>Kroatië [HRV]</t>
  </si>
  <si>
    <t>Laos [LAO]</t>
  </si>
  <si>
    <t>Lesotho [LSO]</t>
  </si>
  <si>
    <t>Letland [LVA]</t>
  </si>
  <si>
    <t>Libanon [LBN]</t>
  </si>
  <si>
    <t>Liberia [LBR]</t>
  </si>
  <si>
    <t>Libië [LBY]</t>
  </si>
  <si>
    <t>Liechtenstein [LIE]</t>
  </si>
  <si>
    <t>Litouwen [LTU]</t>
  </si>
  <si>
    <t>Luxemburg [LUX]</t>
  </si>
  <si>
    <t>Macao [MAC]</t>
  </si>
  <si>
    <t>Madagaskar [MDG]</t>
  </si>
  <si>
    <t>Malawi [MWI]</t>
  </si>
  <si>
    <t>Maldiven [MDV]</t>
  </si>
  <si>
    <t>Maleisië [MYS]</t>
  </si>
  <si>
    <t>Mali [MLI]</t>
  </si>
  <si>
    <t>Malta [MLT]</t>
  </si>
  <si>
    <t>Marokko [MAR]</t>
  </si>
  <si>
    <t>Marshalleilanden [MHL]</t>
  </si>
  <si>
    <t>Martinique [MTQ]</t>
  </si>
  <si>
    <t>Mauritanië [MRT]</t>
  </si>
  <si>
    <t>Mauritius [MUS]</t>
  </si>
  <si>
    <t>Mayotte [MYT]</t>
  </si>
  <si>
    <t>Mexico [MEX]</t>
  </si>
  <si>
    <t>Micronesia [FSM]</t>
  </si>
  <si>
    <t>Moldavië [MDA]</t>
  </si>
  <si>
    <t>Monaco [MCO]</t>
  </si>
  <si>
    <t>Mongolië [MNG]</t>
  </si>
  <si>
    <t>Montenegro [MNE]</t>
  </si>
  <si>
    <t>Montserrat [MSR]</t>
  </si>
  <si>
    <t>Mozambique [MOZ]</t>
  </si>
  <si>
    <t>Myanmar [MMR]</t>
  </si>
  <si>
    <t>Namibië [NAM]</t>
  </si>
  <si>
    <t>Nauru [NRU]</t>
  </si>
  <si>
    <t>Nepal [NPL]</t>
  </si>
  <si>
    <t>Nicaragua [NIC]</t>
  </si>
  <si>
    <t>Nieuw-Caledonië [NCL]</t>
  </si>
  <si>
    <t>Nieuw-Zeeland [NZL]</t>
  </si>
  <si>
    <t>Niger [NER]</t>
  </si>
  <si>
    <t>Nigeria [NGA]</t>
  </si>
  <si>
    <t>Niue [NIU]</t>
  </si>
  <si>
    <t>Noordelijke Marianen [MNP]</t>
  </si>
  <si>
    <t>Noord-Korea [PRK]</t>
  </si>
  <si>
    <t>Noord-Macedonië [MKD]</t>
  </si>
  <si>
    <t>Noorwegen [NOR]</t>
  </si>
  <si>
    <t>Norfolk [NFK]</t>
  </si>
  <si>
    <t>Oeganda [UGA]</t>
  </si>
  <si>
    <t>Oekraïne [UKR]</t>
  </si>
  <si>
    <t>Oezbekistan [UZB]</t>
  </si>
  <si>
    <t>Oman [OMN]</t>
  </si>
  <si>
    <t>Oostenrijk [AUT]</t>
  </si>
  <si>
    <t>Oost-Timor [TLS]</t>
  </si>
  <si>
    <t>Pakistan [PAK]</t>
  </si>
  <si>
    <t>Palau [PLW]</t>
  </si>
  <si>
    <t>Palestina [PSE]</t>
  </si>
  <si>
    <t>Panama [PAN]</t>
  </si>
  <si>
    <t>Papua-Nieuw-Guinea [PNG]</t>
  </si>
  <si>
    <t>Paraguay [PRY]</t>
  </si>
  <si>
    <t>Peru [PER]</t>
  </si>
  <si>
    <t>Pitcairneilanden [PCN]</t>
  </si>
  <si>
    <t>Polen [POL]</t>
  </si>
  <si>
    <t>Portugal [PRT]</t>
  </si>
  <si>
    <t>Puerto Rico [PRI]</t>
  </si>
  <si>
    <t>Qatar [QAT]</t>
  </si>
  <si>
    <t>Réunion [REU]</t>
  </si>
  <si>
    <t>Roemenië [ROU]</t>
  </si>
  <si>
    <t>Rusland [RUS]</t>
  </si>
  <si>
    <t>Rwanda [RWA]</t>
  </si>
  <si>
    <t>Saint Barthélemy [BLM]</t>
  </si>
  <si>
    <t>Saint Helena, Ascension en Tristan da Cunha [SHN]</t>
  </si>
  <si>
    <t>Saint Kitts en Nevis [KNA]</t>
  </si>
  <si>
    <t>Saint Lucia [LCA]</t>
  </si>
  <si>
    <t>Saint Pierre en Miquelon [SPM]</t>
  </si>
  <si>
    <t>Saint Vincent en de Grenadine [VCT]</t>
  </si>
  <si>
    <t>Salomonseilanden [SLB]</t>
  </si>
  <si>
    <t>Samoa [WSM]</t>
  </si>
  <si>
    <t>San Marino [SMR]</t>
  </si>
  <si>
    <t>Sao Tomé en Principe [STP]</t>
  </si>
  <si>
    <t>Saoedi-Arabië [SAU]</t>
  </si>
  <si>
    <t>Senegal [SEN]</t>
  </si>
  <si>
    <t>Servië [SRB]</t>
  </si>
  <si>
    <t>Seychellen [SYC]</t>
  </si>
  <si>
    <t>Sierra Leone [SLE]</t>
  </si>
  <si>
    <t>Singapore [SGP]</t>
  </si>
  <si>
    <t>Sint Maarten [SXM]</t>
  </si>
  <si>
    <t>Slovenië [SVN]</t>
  </si>
  <si>
    <t>Slowakije [SVK]</t>
  </si>
  <si>
    <t>Soedan [SDN]</t>
  </si>
  <si>
    <t>Somalië [SOM]</t>
  </si>
  <si>
    <t>Spanje [ESP]</t>
  </si>
  <si>
    <t>Spitsbergen en Jan Mayen [SJM]</t>
  </si>
  <si>
    <t>Sri Lanka [LKA]</t>
  </si>
  <si>
    <t>Suriname [SUR]</t>
  </si>
  <si>
    <t>Swaziland [SWZ]</t>
  </si>
  <si>
    <t>Syrië [SYR]</t>
  </si>
  <si>
    <t>Tadzjikistan [TJK]</t>
  </si>
  <si>
    <t>Taiwan  [TWN]</t>
  </si>
  <si>
    <t>Tanzania [TZA]</t>
  </si>
  <si>
    <t>Thailand [THA]</t>
  </si>
  <si>
    <t>Togo [TGO]</t>
  </si>
  <si>
    <t>Tokelau [TKL]</t>
  </si>
  <si>
    <t>Tonga [TON]</t>
  </si>
  <si>
    <t>Trinidad en Tobago [TTO]</t>
  </si>
  <si>
    <t>Tsjaad [TCD]</t>
  </si>
  <si>
    <t>Tsjechië [CZE]</t>
  </si>
  <si>
    <t>Tunesië [TUN]</t>
  </si>
  <si>
    <t>Turkije [TUR]</t>
  </si>
  <si>
    <t>Turkmenistan [TKM]</t>
  </si>
  <si>
    <t>Turks- en Caicoseilanden [TCA]</t>
  </si>
  <si>
    <t>Tuvalu [TUV]</t>
  </si>
  <si>
    <t>Uruguay [URY]</t>
  </si>
  <si>
    <t>Vanuatu [VUT]</t>
  </si>
  <si>
    <t>Vaticaanstad [VAT]</t>
  </si>
  <si>
    <t>Venezuela [VEN]</t>
  </si>
  <si>
    <t>Verenigd Koninkrijk [GBR]</t>
  </si>
  <si>
    <t>Verenigde Arabische Emiraten [ARE]</t>
  </si>
  <si>
    <t>Verenigde Staten [USA]</t>
  </si>
  <si>
    <t>Vietnam [VNM]</t>
  </si>
  <si>
    <t>Wallis en Futuna [WLF]</t>
  </si>
  <si>
    <t>Westelijke Sahara [ESH]</t>
  </si>
  <si>
    <t>Wit-Rusland [BLR]</t>
  </si>
  <si>
    <t>Zambia [ZMB]</t>
  </si>
  <si>
    <t>Zimbabwe [ZWE]</t>
  </si>
  <si>
    <t>Zuid-Afrika [ZAF]</t>
  </si>
  <si>
    <t>Zuid-Georgia en de Zuidelijke Sandwicheilanden [SGS]</t>
  </si>
  <si>
    <t>Zuid-Korea [KOR]</t>
  </si>
  <si>
    <t>Zuid-Soedan [SSD]</t>
  </si>
  <si>
    <t>Zweden [SWE]</t>
  </si>
  <si>
    <t>Zwitserland [CHE]</t>
  </si>
  <si>
    <t xml:space="preserve"> - Naam UBO #2</t>
  </si>
  <si>
    <t xml:space="preserve"> - Naam UBO #3</t>
  </si>
  <si>
    <t xml:space="preserve"> - Naam UBO #4</t>
  </si>
  <si>
    <t xml:space="preserve"> - Naam UBO #5</t>
  </si>
  <si>
    <t xml:space="preserve"> - Naam UBO #6</t>
  </si>
  <si>
    <t>Selecteer Ja/Nee</t>
  </si>
  <si>
    <t xml:space="preserve"> - Toelichting (verplicht als uw antwoord bij 1.3.1.1. "0" is)</t>
  </si>
  <si>
    <t>Lijst 5</t>
  </si>
  <si>
    <t>1.3.7.1</t>
  </si>
  <si>
    <t>1.3.7.2</t>
  </si>
  <si>
    <t>1.3.7.3</t>
  </si>
  <si>
    <t>1.3.8</t>
  </si>
  <si>
    <t>meer dan één van de genoemde rollen (licht toe bij 1.3.8)</t>
  </si>
  <si>
    <t>MIT.22.01</t>
  </si>
  <si>
    <t>MIT.22.02</t>
  </si>
  <si>
    <t>MIT.22.03</t>
  </si>
  <si>
    <t>MIT.22.04</t>
  </si>
  <si>
    <t xml:space="preserve"> - domicilie </t>
  </si>
  <si>
    <t xml:space="preserve"> - domicilie+ </t>
  </si>
  <si>
    <t xml:space="preserve"> - management </t>
  </si>
  <si>
    <t>Ja, zowel real-time als post-event</t>
  </si>
  <si>
    <t>Vermeld de minimum en maximum bewerkingstijd* van het cliëntonderzoek bij acceptatie van een nieuwe cliënt (aantal uren).</t>
  </si>
  <si>
    <t>Vermeld de minimum en maximum bewerkingstijd* van het cliëntonderzoek bij een reguliere cliëntreview van een bestaande cliënt (aantal uren).</t>
  </si>
  <si>
    <t>2.1.2.5</t>
  </si>
  <si>
    <t>2.1.3.6</t>
  </si>
  <si>
    <t>Bevoegdheden bij doelvennootschappen</t>
  </si>
  <si>
    <t>Andere analyses t.b.v. transactiemonitoring</t>
  </si>
  <si>
    <t>Transactiemonitoring bij doelvennootschappen</t>
  </si>
  <si>
    <t>Werknemer/medewerker</t>
  </si>
  <si>
    <t xml:space="preserve"> - Deze UBO is tevens in een andere rol betrokken bij het trustkantoor:</t>
  </si>
  <si>
    <t>Is trustdienstverlening de primaire activiteit van uw organisatie?</t>
  </si>
  <si>
    <t>- aantal structuren waarbij uw trustkantoor/-groep zelf de rol heeft van nominee shareholder</t>
  </si>
  <si>
    <t>4.1.3</t>
  </si>
  <si>
    <t>Het aantal transacties ten behoeve van doelvennootschappen dat is gemeld bij de FIU gedurende afgelopen kalenderjaar</t>
  </si>
  <si>
    <t>Is de (aanpassing van) de integrity risk appetite eenmalig gecommuniceerd, of is deze periodiek bij de medewerkers van het trustkantoor onder de aandacht gebracht?</t>
  </si>
  <si>
    <t>76%-90%</t>
  </si>
  <si>
    <t>SIRA</t>
  </si>
  <si>
    <t>Wat is de frequentie van het actualiseren van het SIRA-document?</t>
  </si>
  <si>
    <t>Gaf de meest recent uitgevoerde SIRA aanleiding tot aanpassing van het beleid, procedures of maatregelen van het trustkantoor?</t>
  </si>
  <si>
    <t>Beschrijf (beknopt) de wijziging(en) die is/zijn doorgevoerd n.a.v. de uitgevoerde SIRA of licht toe waarom geen aanpassing(en) is/zijn doorgevoerd</t>
  </si>
  <si>
    <t>Voer een naam in of kies "N.v.t."</t>
  </si>
  <si>
    <t>Vermeld het RSIN-nummer of kies "N.v.t."</t>
  </si>
  <si>
    <t>Vermeld van alle doelvennootschappen de naam op het separate tabblad</t>
  </si>
  <si>
    <t>Vermeld van alle doelvennootschappen het RSIN-nummer op het separate tabblad</t>
  </si>
  <si>
    <t>Vermeld het aantal DV's (of 0)</t>
  </si>
  <si>
    <t>Vermeld het aantal UBO's/PEP's/DV's (of 0)</t>
  </si>
  <si>
    <t>Selecteer Ja/Nee en vermeld aantal (of 0)</t>
  </si>
  <si>
    <t>Vermeld hier evt. een toelichting op de vermelde antwoorden (optioneel)</t>
  </si>
  <si>
    <t xml:space="preserve">Wordt hierbij in kaart gebracht: fiscale motieven </t>
  </si>
  <si>
    <t>Wordt hierbij in kaart gebracht: bron/herkomst van de middelen/vermogen</t>
  </si>
  <si>
    <t>Wordt hierbij in kaart gebracht: betrokken landen</t>
  </si>
  <si>
    <t>Is het document met beleid en procedures (procedurehandboek) beschikbaar gesteld aan de medewerkers van het trustkantoor?</t>
  </si>
  <si>
    <t>Beschrijf beknopt op welke wijze is geborgd dat het vastgelegde beleid en de vastgelegde procedures en maatregelen bekend zijn bij de medewerkers van het trustkantooor en dat deze in de praktijk ook worden toegepast.</t>
  </si>
  <si>
    <t>Wordt hierbij in kaart gebracht: intragroep-activiteiten en -transacties</t>
  </si>
  <si>
    <t>Wordt hierbij in kaart gebracht: eigendoms- en /zeggenschapsstructuur</t>
  </si>
  <si>
    <t>Cliëntonderzoek</t>
  </si>
  <si>
    <t>Bestuurders</t>
  </si>
  <si>
    <t>1.2.1.4</t>
  </si>
  <si>
    <t>1.2.1.5</t>
  </si>
  <si>
    <t>1.2.1.6</t>
  </si>
  <si>
    <t>1.2.1.7</t>
  </si>
  <si>
    <t>dagelijks beleidsbepaler #1</t>
  </si>
  <si>
    <t>dagelijks beleidsbepaler #2</t>
  </si>
  <si>
    <t>dagelijks beleidsbepaler #3</t>
  </si>
  <si>
    <t>dagelijks beleidsbepaler #4</t>
  </si>
  <si>
    <t>dagelijks beleidsbepaler #5</t>
  </si>
  <si>
    <t>dagelijks beleidsbepaler #6</t>
  </si>
  <si>
    <t xml:space="preserve"> - Naam Bestuurder #1</t>
  </si>
  <si>
    <t xml:space="preserve"> - Naam Bestuurder #2</t>
  </si>
  <si>
    <t xml:space="preserve"> - Naam Bestuurder #3</t>
  </si>
  <si>
    <t xml:space="preserve"> - Naam Bestuurder #4</t>
  </si>
  <si>
    <t xml:space="preserve"> - Naam Bestuurder #5</t>
  </si>
  <si>
    <t xml:space="preserve"> - Naam Bestuurder #6</t>
  </si>
  <si>
    <t>1.2.2.4</t>
  </si>
  <si>
    <t>1.2.2.5</t>
  </si>
  <si>
    <t>1.2.2.6</t>
  </si>
  <si>
    <t>1.2.2.7</t>
  </si>
  <si>
    <t>1.2.2.8</t>
  </si>
  <si>
    <t>1.2.2.9</t>
  </si>
  <si>
    <t>1.2.2.10</t>
  </si>
  <si>
    <t>1.2.2.11</t>
  </si>
  <si>
    <t>1.2.2.12</t>
  </si>
  <si>
    <t>1.2.2.13</t>
  </si>
  <si>
    <t xml:space="preserve"> - Naam dagelijks beleidsbepaler:</t>
  </si>
  <si>
    <t>Vermeld het aantal</t>
  </si>
  <si>
    <t>Geef een toelichting (optioneel) of kies "N.v.t."</t>
  </si>
  <si>
    <t>Omzet en activiteiten</t>
  </si>
  <si>
    <t>Toelichting: Vermeld hier de gegevens als sprake is van meer dan 3 doorstroomvennootschappen (verplicht indien &gt;3):</t>
  </si>
  <si>
    <t>Naam van het trustkantoor dat als groepshoofd fungeert (indien van toepassing)</t>
  </si>
  <si>
    <t>1.2.1.8</t>
  </si>
  <si>
    <t>1.2.2.14</t>
  </si>
  <si>
    <t>Meer dan 6 dagelijks beleidsbepalers? Vermeld hier dan de gevraagde gegevens in het toelichtingenveld</t>
  </si>
  <si>
    <t xml:space="preserve">*NB: cf art 25 Wtt 2018
</t>
  </si>
  <si>
    <t>Intragroep-transacties</t>
  </si>
  <si>
    <t>Worden alle transacties ten behoeve van doelvennootschappen betrokken in het transactiemonitoring-proces?</t>
  </si>
  <si>
    <t xml:space="preserve"> - laag risico doelvennootschappen </t>
  </si>
  <si>
    <t xml:space="preserve"> - midden risico doelvennootschappen </t>
  </si>
  <si>
    <t xml:space="preserve"> - hoog risico doelvennootschappen </t>
  </si>
  <si>
    <t>Hoe is de compliancefunctie vormgegeven?</t>
  </si>
  <si>
    <t>MIT.deel D. Compliance &amp; Audit</t>
  </si>
  <si>
    <t>Opleidingsprogramma</t>
  </si>
  <si>
    <t>MIT.deel C. Opleiding &amp; training</t>
  </si>
  <si>
    <t>Wwft</t>
  </si>
  <si>
    <t>Medewerkers compliance</t>
  </si>
  <si>
    <t>Directie/bestuur</t>
  </si>
  <si>
    <t>Medewerkers klantcontact/accountmanagement</t>
  </si>
  <si>
    <t>Doelvennootschappen algemeen</t>
  </si>
  <si>
    <t>* Cf artikel 68 Wtt 2018</t>
  </si>
  <si>
    <t>Indien uit onderzoek blijkt dat een ander trustkantoor diensten verleent of heeft verleend aan de doelvennootschap, doet uw trustkantoor bij dat andere trustkantoor navraag naar gebleken integriteitrisico’s?</t>
  </si>
  <si>
    <t>Nee, wij hebben geen integrity risk appetite geformuleerd.</t>
  </si>
  <si>
    <t>MIT.08.03</t>
  </si>
  <si>
    <t>MIT.08.04</t>
  </si>
  <si>
    <t>MIT.08.05</t>
  </si>
  <si>
    <t>Onderzoekt uw trustkantoor of een ander trustkantoor diensten verleent of heeft verleend aan de doelvennootschap(pen) die van uw trustkantoor trustdiensten wil afnemen?</t>
  </si>
  <si>
    <t>- aantal DV's in risico categorie laag</t>
  </si>
  <si>
    <t>- aantal DV's in risico categorie midden</t>
  </si>
  <si>
    <t>- aantal DV's in risico categorie hoog</t>
  </si>
  <si>
    <t>- aantal DV's in risico categorie "nog niet gecategoriseerd"</t>
  </si>
  <si>
    <t>"onacceptabel" risico doelvennootschappen</t>
  </si>
  <si>
    <t>"nog niet gecategoriseerd" risico doelvennootschappen</t>
  </si>
  <si>
    <t>Transactieprofiel</t>
  </si>
  <si>
    <t>Nieuwe cliënten: informatie uitwisseling trustkantoren*</t>
  </si>
  <si>
    <t xml:space="preserve"> - "onacceptabel" risico doelvennootschappen</t>
  </si>
  <si>
    <t xml:space="preserve"> - "nog niet gecategoriseerd" risico doelvennootschappen</t>
  </si>
  <si>
    <t>MIT.29.04</t>
  </si>
  <si>
    <t xml:space="preserve">Welk gedeelte van de dienstverleningdossiers is in het afgelopen kalenderjaar gereviewd door de compliancefunctie?
</t>
  </si>
  <si>
    <t>2.1.5.3</t>
  </si>
  <si>
    <t>MIT.39</t>
  </si>
  <si>
    <t>Was de directie betrokken bij de uitvoering (incl evalueren) van de meest recente SIRA?</t>
  </si>
  <si>
    <t>Was de compliance officer-/functie betrokken bij de uitvoering (incl evalueren) van de meest recente SIRA?</t>
  </si>
  <si>
    <t>Was /waren de accountmanager(s) betrokken bij de uitvoering (incl evalueren) van de meest recente SIRA?</t>
  </si>
  <si>
    <t>Was/waren (een) externe adviseur(s) betrokken bij de uitvoering (incl evalueren) van de meest recente SIRA?</t>
  </si>
  <si>
    <t>Worden voorafgaand aan de dienstverlening aan een cliënt de integriteitsrisico’s in kaart gebracht en vastgelegd in een integriteitsrisicoprofiel?</t>
  </si>
  <si>
    <t>Vindt transactiemonitoring real-time of post-event plaats? Maak daarbij onderscheid tussen laag, midden, en hoogrisico doelvennootschappen.</t>
  </si>
  <si>
    <t xml:space="preserve">COMPLIANCE </t>
  </si>
  <si>
    <t>UBO van het trustkantoor*</t>
  </si>
  <si>
    <t>Het ten behoeve van een cliënt aanbieden van een doorstroomvennootschap</t>
  </si>
  <si>
    <t>Hoogte van transacties per tegenpartij</t>
  </si>
  <si>
    <t>Lijst 6</t>
  </si>
  <si>
    <t>Wtt 2018</t>
  </si>
  <si>
    <t>Wat is de totale omvang van de compliancefunctie (in aantal uren per week)?</t>
  </si>
  <si>
    <t>1.6.3</t>
  </si>
  <si>
    <t>4.1.1.</t>
  </si>
  <si>
    <t xml:space="preserve">&gt; 500 mln </t>
  </si>
  <si>
    <t xml:space="preserve"> 1 mln &lt; 10 mln</t>
  </si>
  <si>
    <t xml:space="preserve"> 10 mln &lt; 100 mln</t>
  </si>
  <si>
    <t xml:space="preserve">100 mln &lt; 500 mln </t>
  </si>
  <si>
    <t xml:space="preserve"> 0 &lt; 1 mln</t>
  </si>
  <si>
    <t>*Definitie transactie (cf Wwft art.1): handeling of samenstel van handelingen van -of ten behoeve van- een cliënt waarvan de instelling ten behoeve van haar dienstverlening aan die cliënt heeft kennisgenomen</t>
  </si>
  <si>
    <t>naleving van de meldingsplicht o.g.v. de Wwft</t>
  </si>
  <si>
    <t>Functie van deze contactpersoon</t>
  </si>
  <si>
    <t>Telefoonnummer contactpersoon</t>
  </si>
  <si>
    <t>E-mailadres contactpersoon</t>
  </si>
  <si>
    <t>Vul de gegevens in op het tabblad "Opgave doelvennootschappen"</t>
  </si>
  <si>
    <t>Vermeld hier het DNB-Relatienummer waaronder uw trustkantoor bekend is bij DNB. 
Het zgn. MDM-relatienummer bestaande uit 7 cijfers. U kunt dit MDM-nr. vinden onder "Mijn gegevens" als u bent ingelogd met E-herkenning.</t>
  </si>
  <si>
    <t>Voer een datum in (format: mm/yyyy of mm-yyyy)</t>
  </si>
  <si>
    <t>Ben u geabonneerd op de maandelijkse DNB-nieuwsbericht "Sancties"? (onderdeel van DNB Nieuwsservice)</t>
  </si>
  <si>
    <t>MIT.25</t>
  </si>
  <si>
    <t>MIT.36</t>
  </si>
  <si>
    <t>1.5.1</t>
  </si>
  <si>
    <t>1.5.2.1</t>
  </si>
  <si>
    <t>1.5.2.2</t>
  </si>
  <si>
    <t>1.5.3.1</t>
  </si>
  <si>
    <t>1.5.3.2</t>
  </si>
  <si>
    <t>1.5.5</t>
  </si>
  <si>
    <t>2.1.2.1</t>
  </si>
  <si>
    <t>MIT.11.01</t>
  </si>
  <si>
    <t>MIT.11.02</t>
  </si>
  <si>
    <t>MIT.11.03</t>
  </si>
  <si>
    <t>MIT.11.04</t>
  </si>
  <si>
    <t>MIT.11.05</t>
  </si>
  <si>
    <t>MIT.11.06</t>
  </si>
  <si>
    <t>MIT.11.07</t>
  </si>
  <si>
    <t>MIT.11.08</t>
  </si>
  <si>
    <t>MIT.11.09</t>
  </si>
  <si>
    <t>MIT.34.01</t>
  </si>
  <si>
    <t>MIT.34.02</t>
  </si>
  <si>
    <t>MIT.34.03</t>
  </si>
  <si>
    <t>MIT.34.04</t>
  </si>
  <si>
    <t>Meer dan 6 bestuurders? Vermeld hier dan de namen in het toelichtingenveld</t>
  </si>
  <si>
    <t>Geef een toelichting (verplicht indien &gt;6 bestuurders) of kies "N.v.t."</t>
  </si>
  <si>
    <t>Geef een toelichting (verplicht indien &gt;6 dag. beleidsbepalers) of kies "N.v.t."</t>
  </si>
  <si>
    <t>Geef een toelichting (verplicht indien &gt;6 UBO's) of kies "N.v.t."</t>
  </si>
  <si>
    <t>Identificatie UBO #1 van het trustkantoor</t>
  </si>
  <si>
    <t>Identificatie UBO #2 van het trustkantoor</t>
  </si>
  <si>
    <t>Identificatie UBO #3 van het trustkantoor</t>
  </si>
  <si>
    <t>Identificatie UBO #4 van het trustkantoor</t>
  </si>
  <si>
    <t>Identificatie UBO #5 van het trustkantoor</t>
  </si>
  <si>
    <t>Identificatie UBO #6 van het trustkantoor</t>
  </si>
  <si>
    <t>Identificatie doorstroomvennootschap#1 van het trustkantoor</t>
  </si>
  <si>
    <t>Identificatie doorstroomvennootschap#2 van het trustkantoor</t>
  </si>
  <si>
    <t>Identificatie doorstroomvennootschap#3 van het trustkantoor</t>
  </si>
  <si>
    <t>Geef een toelichting (verplicht indien &gt;3 doorstroomvennootschappen) of kies "N.v.t."</t>
  </si>
  <si>
    <t>Is uw trustkantoor geabonneerd op de DNB nieuwsbrief voor trustkantoren?</t>
  </si>
  <si>
    <t>- aantal nominee shareholders (totaal)</t>
  </si>
  <si>
    <t>2.1.5.4</t>
  </si>
  <si>
    <t>Aantal doelvennootschappen dat in het afgelopen kalenderjaar door uw trustkantoor is geaccepteerd waaraan ook een ander trustkantoor trustdiensten verleent</t>
  </si>
  <si>
    <t xml:space="preserve">Domicilie plus: het ter beschikking stellen van het adres of het postadres aan een doelvennootschap en het verlenen van ‘bijkomende werkzaamheden’, zoals het voeren van administratie of het verzorgen van belastingaangiften </t>
  </si>
  <si>
    <t>Diensten en inzicht in transacties*</t>
  </si>
  <si>
    <t>Ja, zowel kwantitatief als kwalitatief</t>
  </si>
  <si>
    <t>Wordt hierbij in kaart gebracht: complexiteit van de structuur</t>
  </si>
  <si>
    <t>Wordt hierbij in kaart gebracht: nationaliteit van de UBO('s)?</t>
  </si>
  <si>
    <t>Indien uw trustkantoor een informatieverzoek ontvangt als bedoeld in art 68 Wtt 2018, informeert uw kantoor dan het verzoekende trustkantoor onverwijld?</t>
  </si>
  <si>
    <t>MIT.14.03</t>
  </si>
  <si>
    <t>MIT.14.04</t>
  </si>
  <si>
    <t>MIT.14.05</t>
  </si>
  <si>
    <t>MIT.14.06</t>
  </si>
  <si>
    <t>MIT.15.01</t>
  </si>
  <si>
    <t>MIT.15.02</t>
  </si>
  <si>
    <t>Met welke frequentie wordt het transactieprofiel geactualiseerd?</t>
  </si>
  <si>
    <t>MIT.18.04</t>
  </si>
  <si>
    <t>MIT.18.05</t>
  </si>
  <si>
    <t>MIT.18.06</t>
  </si>
  <si>
    <t>MIT.20.01</t>
  </si>
  <si>
    <t>MIT.20.02</t>
  </si>
  <si>
    <t>MIT.20.03</t>
  </si>
  <si>
    <t>MIT.20.04</t>
  </si>
  <si>
    <t>MIT.22.05</t>
  </si>
  <si>
    <t>MIT.23.01</t>
  </si>
  <si>
    <t>MIT.23.02</t>
  </si>
  <si>
    <t>MIT.23.03</t>
  </si>
  <si>
    <t>MIT.23.04</t>
  </si>
  <si>
    <t xml:space="preserve"> - domicilie+ èn management </t>
  </si>
  <si>
    <t xml:space="preserve"> - domicilie èn management </t>
  </si>
  <si>
    <t>MIT.26</t>
  </si>
  <si>
    <t>MIT.27.01</t>
  </si>
  <si>
    <t>MIT.27.02</t>
  </si>
  <si>
    <t>MIT.27.03</t>
  </si>
  <si>
    <t>MIT.27.04</t>
  </si>
  <si>
    <t>MIT.29.a</t>
  </si>
  <si>
    <t>MIT.29.b</t>
  </si>
  <si>
    <t>MIT.30.01</t>
  </si>
  <si>
    <t>MIT.30.02</t>
  </si>
  <si>
    <t>MIT.30.03</t>
  </si>
  <si>
    <t>MIT.30.04</t>
  </si>
  <si>
    <t>MIT.30.05</t>
  </si>
  <si>
    <t>Nee (licht toe bij MIT.33)</t>
  </si>
  <si>
    <t>N.v.t. (licht toe bij MIT.33)</t>
  </si>
  <si>
    <t>Nee (licht toe bij MIT.25)</t>
  </si>
  <si>
    <t>N.v.t. (licht toe bij MIT.25)</t>
  </si>
  <si>
    <t>34.a</t>
  </si>
  <si>
    <t>34.b</t>
  </si>
  <si>
    <t>34.c</t>
  </si>
  <si>
    <t>35.a</t>
  </si>
  <si>
    <t>35.b</t>
  </si>
  <si>
    <t>35.c</t>
  </si>
  <si>
    <t>MIT.35.01</t>
  </si>
  <si>
    <t>MIT.35.02</t>
  </si>
  <si>
    <t>MIT.35.03</t>
  </si>
  <si>
    <t>MIT.35.04</t>
  </si>
  <si>
    <t>Anders (licht toe bij MIT.36)</t>
  </si>
  <si>
    <t>MIT.37</t>
  </si>
  <si>
    <t>Sanctiewet</t>
  </si>
  <si>
    <t>Vermeld of er een verplichting bestaat voor de medewerkers van uw trustkantoor om een opleiding of trainingsprogramma te volgen op de volgende gebieden: a) Wtt 2018 en b) Wwft en c) Sanctiewet.</t>
  </si>
  <si>
    <t xml:space="preserve">Indien u MIT.34.04 ("Anders") met "Ja" heeft beantwoord:
Licht toe welke functie(s) dit betreft. </t>
  </si>
  <si>
    <t>Indien u MIT.20.01 met "Ja" heeft beantwoord: worden al deze transacties betrokken in het transactiemonitoring-proces?
Indien u MIT.20.01 met "Nee" heeft beantwoord: vul dan in : "N.v.t."</t>
  </si>
  <si>
    <t>Indien u MIT.20.01 met "Nee" heeft beantwoord: worden de transacties waarin u geen real-time inzicht heeft dan ook niet betrokken in het transactiemonitoring-proces?
Indien u MIT.20.01 met "Ja" heeft beantwoord: vul dan in : "N.v.t."</t>
  </si>
  <si>
    <t>Indien u MIT.20.01 met "Ja" heeft beantwoord: licht toe op welke wijze is geborgd dat u op elk moment dit inzicht heeft.
Indien u MIT.20.01 met "Nee" heeft beantwoord: licht toe waarom/waardoor u dit inzicht niet heeft.</t>
  </si>
  <si>
    <t>Geef een toelichting op uw antwoord bij MIT.21</t>
  </si>
  <si>
    <t>Geef aan welke sanctielijsten worden gebruikt bij de controle zoals beschreven bij MIT.26</t>
  </si>
  <si>
    <t>MIT.38.01</t>
  </si>
  <si>
    <t>MIT.38.02</t>
  </si>
  <si>
    <t>MIT.38.03</t>
  </si>
  <si>
    <r>
      <t xml:space="preserve">Vermeld voor uw instelling met welke frequentie door de compliancefunctie (zoals bedoeld in Btt 2018) in uw organisatie in het afgelopen kalenderjaar schriftelijk is gerapporteerd aan het </t>
    </r>
    <r>
      <rPr>
        <b/>
        <sz val="8"/>
        <rFont val="Verdana"/>
        <family val="2"/>
      </rPr>
      <t>bestuur</t>
    </r>
    <r>
      <rPr>
        <sz val="8"/>
        <rFont val="Verdana"/>
        <family val="2"/>
      </rPr>
      <t xml:space="preserve"> m.b.t integriteitsrisicobeheersing, en naleving van de Wtt 2018 en Sanctiewet in het bijzonder.</t>
    </r>
  </si>
  <si>
    <r>
      <t xml:space="preserve">Vermeld voor uw instelling met welke frequentie door de auditfunctie (zoals bedoeld in Btt 2018) in uw organisatie in het afgelopen kalenderjaar schriftelijk is gerapporteerd aan het </t>
    </r>
    <r>
      <rPr>
        <b/>
        <sz val="8"/>
        <rFont val="Verdana"/>
        <family val="2"/>
      </rPr>
      <t>bestuur</t>
    </r>
    <r>
      <rPr>
        <sz val="8"/>
        <rFont val="Verdana"/>
        <family val="2"/>
      </rPr>
      <t xml:space="preserve"> m.b.t integriteitsrisicobeheersing, en naleving van de Wtt 2018 en Sanctiewet in het bijzonder.</t>
    </r>
  </si>
  <si>
    <t>Totaal aantal doelvennootschappen is niet cf. uw antwoord bij vraag 2.1.1.1</t>
  </si>
  <si>
    <t>Inzicht in transacties bij doelvennootschappen</t>
  </si>
  <si>
    <t>- aantal DV's gevestigd in Nederland met activiteiten buiten NL</t>
  </si>
  <si>
    <t>Aantal doelvennootschappen dat in het afgelopen kalenderjaar door uw trustkantoor is geaccepteerd waaraan een ander trustkantoor, in het jaar voorafgaand aan uw trustdienstverlening, trustdiensten heeft verleend</t>
  </si>
  <si>
    <t>Aantal doelvennootschappen gerelateerd aan vastgoed*
(o.a.: projectontwikkeling, het doen van vastgoedtransacties, exploitatie van vastgoed)</t>
  </si>
  <si>
    <t>- Aantal DV's dat zelf kwalificeert als stichting?</t>
  </si>
  <si>
    <t>Aantal DV's dat kwalificeert als coöperatie/coöperatieve vereniging</t>
  </si>
  <si>
    <t>Aantal DV's waarvan de hoofdactiviteit valt onder één van deze hoog risico sectoren. Het gaat om de hoofdactiviteit binnen  de structuur waarvan de DV onderdeel is.</t>
  </si>
  <si>
    <t xml:space="preserve">*Het gaat om (o.a.) spelers, intermediairs, zaakwaarnemers, nationale en internationale bonden (zoals KNVB, FIFA, UCI en IOC), teams/clubs, en eigenaren van teams/clubs. </t>
  </si>
  <si>
    <t>Profsport*</t>
  </si>
  <si>
    <t>Doelvennootschappen: activiteiten in hoog risico sectoren</t>
  </si>
  <si>
    <t>3.1.6</t>
  </si>
  <si>
    <t>Het zijn van gevolmachtigde of anderszins rechtsgeldig vertegenwoordiger die algemene bestuurshandelingen kan verrichten voor een rechtspersoon of vennootschap in opdracht van een natuurlijke persoon, rechtspersoon, of vennootschap die niet tot dezelfde groep behoort als de gevolmachtigde of vertegenwoordiger</t>
  </si>
  <si>
    <t>Aantal DV's waarbij u geen inzicht heeft in de transacties van deze DV's, zoals in alle bankrekeningen en/of andere financiële transacties.</t>
  </si>
  <si>
    <t>Inzicht in de transacties (zowel bancair als niet-bancair) van DV's</t>
  </si>
  <si>
    <t>Zijn er DV's waarbij een (of meer) andere bestuurder(s) zelfstandig transacties kan/kunnen verrichten?</t>
  </si>
  <si>
    <t>MIT.23.05</t>
  </si>
  <si>
    <t>Vindt transactiemonitoring real-time of post-event plaats? Maak daarbij onderscheid tussen de verschillende (trust)diensten.</t>
  </si>
  <si>
    <t>Aantal door uw trustkantoor geweigerde (door klanten voorgenomen) transacties gedurende afgelopen kalenderjaar vanwege -mogelijke- integriteitsredenen.</t>
  </si>
  <si>
    <t>Deel 1: Gegevens trustkantoor</t>
  </si>
  <si>
    <t>Algemene gegevens trustkantoor</t>
  </si>
  <si>
    <t xml:space="preserve"> 1  &lt;  10 </t>
  </si>
  <si>
    <t xml:space="preserve"> 11  &lt; 50</t>
  </si>
  <si>
    <t xml:space="preserve">     0</t>
  </si>
  <si>
    <t>Bouw, infrastructuur, offshore &amp; dredging**</t>
  </si>
  <si>
    <t>**(zee)kustgerelateerde bouw- en engineeringactiviteiten, baggeren en dreggen</t>
  </si>
  <si>
    <t>Welke van de hieronder vermelde trustdiensten worden door uw trustkantoor aangeboden*:</t>
  </si>
  <si>
    <t>*NB: per DV kan sprake zijn van meer dan één trustdient.</t>
  </si>
  <si>
    <t>* Het aantal uren dat daadwerkeijk besteed wordt aan de uitvoering van het onderzoek (dus exclusief wachttijd). Indien dit cijfer niet beschikbaar is geef dan een schatting</t>
  </si>
  <si>
    <t>Bewerkingstijd* van cliëntonderzoeken.</t>
  </si>
  <si>
    <t>Vermeld voor uw trustkantoor wat het (geschatte) aandeel van de medewerkers is dat in de afgelopen drie jaar (2017, 2018 en 2019) een opleiding of trainingsprogramma heeft gevolgd op de gebieden a) Wtt 2018 en b) Wwft en c) Sanctiewet.</t>
  </si>
  <si>
    <t>MIT.deel E. Governance</t>
  </si>
  <si>
    <t>Governance</t>
  </si>
  <si>
    <t xml:space="preserve">Vermeld voor uw instelling of de beheersing van integriteitsrisico's een regulier onderdeel is van de agenda van bestuurs-/directievergaderingen en/of vergaderingen van de raad van commissarissen (of ander toezichthoudend orgaan).
</t>
  </si>
  <si>
    <t>A. Bestuur/directie</t>
  </si>
  <si>
    <t>B. RvC/RvT</t>
  </si>
  <si>
    <t>MIT.41</t>
  </si>
  <si>
    <t>MIT.42.1</t>
  </si>
  <si>
    <t xml:space="preserve">Vermeld voor uw instelling hoe vaak in het afgelopen kalenderjaar de beheersing van integriteitsrisico's binnen het bestuur/directie was geagendeerd (en daadwerkelijk besproken).
</t>
  </si>
  <si>
    <t>A. Aantal</t>
  </si>
  <si>
    <t>B. datum laatste keer geagendeerd en besproken</t>
  </si>
  <si>
    <t>MIT.42.2</t>
  </si>
  <si>
    <t>N.v.t., mijn organisatie heeft geen RvC/RvT</t>
  </si>
  <si>
    <t xml:space="preserve">Toelichting bij bovenstaande vragen van onderdeel Compliance &amp; Audit:
</t>
  </si>
  <si>
    <t>MIT.43.1</t>
  </si>
  <si>
    <t>MIT.43.2</t>
  </si>
  <si>
    <t xml:space="preserve">Toelichting bij bovenstaande vragen van onderdeel Governance:
</t>
  </si>
  <si>
    <t>Intellectueel eigendom/patenten/royalties</t>
  </si>
  <si>
    <t>MIT.40.01</t>
  </si>
  <si>
    <t>MIT.40.02</t>
  </si>
  <si>
    <t>MIT.40.03</t>
  </si>
  <si>
    <t>Wat is de datum waarop de meest recente audit-rapportage is gefinaliseerd?</t>
  </si>
  <si>
    <t>Instructie: lees dit eerst</t>
  </si>
  <si>
    <t>Vragenlijst integriteitsrisico’s</t>
  </si>
  <si>
    <t>Op grond van internationale richtlijnen van de Financial Action Task Force (FATF) en Europese financiële toezichthouders (EBA, EIOPA en ESMA) doet DNB jaarlijks onderzoek naar de integriteitrisico’s bij financiële instellingen.</t>
  </si>
  <si>
    <t>In het kader van dit onderzoek vragen we uw instelling ook dit jaar een vragenlijst in te vullen.</t>
  </si>
  <si>
    <t>Waarom dit informatieverzoek?</t>
  </si>
  <si>
    <t>Risicoprofiel</t>
  </si>
  <si>
    <t>Onderwerpen vragenlijst</t>
  </si>
  <si>
    <t>Deze vragenlijst bestaat uit verschillende vragen die ingaan op de inherente risico’s die uw instelling loopt door de activiteiten die uw instelling uitvoert.</t>
  </si>
  <si>
    <t>Invullen vragenlijst</t>
  </si>
  <si>
    <t>Wij verzoeken u de vragenlijst volledig in te vullen. 
Indien het door u ingevulde antwoord aan de gestelde condities voldoet, verdwijnt de rode tekst in de "controle"-kolom (kolom G).
Bij alle vragen dient u een antwoord te vermelden.</t>
  </si>
  <si>
    <t>Aan het einde van iedere vragensectie kunt u desgewenst een toelichting geven bij één of meer antwoorden. Wij verzoeken u daarbij een verwijzing naar het vraagnummer op te nemen.</t>
  </si>
  <si>
    <t>U heeft de mogelijkheid om de vragenlijst tussentijds op te slaan en op een later moment te hervatten.</t>
  </si>
  <si>
    <t>Aan het einde van de vragenlijst kunt u uw antwoorden uitprinten ten behoeve van uw eigen administratie.</t>
  </si>
  <si>
    <t xml:space="preserve">Let op: nadat u de vragenlijst heeft verzonden, kunt u geen wijzigingen meer aanbrengen in uw antwoorden en gegevens! </t>
  </si>
  <si>
    <t>Uw gegevens worden door DNB vertrouwelijk behandeld en zullen niet gedeeld worden met derden.</t>
  </si>
  <si>
    <r>
      <t>Periode en peildatum</t>
    </r>
    <r>
      <rPr>
        <sz val="8"/>
        <color theme="1"/>
        <rFont val="Verdana"/>
        <family val="2"/>
      </rPr>
      <t> </t>
    </r>
  </si>
  <si>
    <t>Heeft u vragen?</t>
  </si>
  <si>
    <t>Indien de vragen voor u onduidelijkheden bevatten, of als u problemen ondervindt bij het invullen van de vragenlijst, dan verzoeken wij u een e-mail met uw vragen of opmerkingen te sturen naar irap@dnb.nl. Wij proberen uw vragen zo spoedig mogelijk te beantwoorden.</t>
  </si>
  <si>
    <t>Wij danken u bij voorbaat voor uw medewerking.</t>
  </si>
  <si>
    <t>Mede aan de hand van de opgevraagde gegevens kan DNB risicogebaseerd toezicht houden op de naleving van de Wet ter voorkoming van witwassen en financieren van terrorisme (Wwft), de Wet Toezicht Trustkantoren 2018 (Wtt 2018), de Sanctieregelgeving en op de bepalingen over de integere bedrijfsvoering in de Wet op het financieel toezicht (Wft) en Pensioenwet (PW). Dit betekent dat wij de intensiteit van ons toezicht kunnen differentiëren en ons kunnen richten op situaties waarin sprake is van verhoogde integriteitsrisico’s. Dit komt de effectiviteit van ons toezicht ten goede.</t>
  </si>
  <si>
    <t>Aan de hand van de opgevraagde gegevens brengen we de potentiële integriteitrisico’s in kaart bij financiële instellingen. Daarnaast bieden de antwoorden inzicht in de aanwezigheid van beheersmaatregelen die uw instelling heeft getroffen om deze integriteitrisico’s te mitigeren. Op basis van uw antwoorden kan DNB per instelling een risicoprofiel opstellen, dat mede als basis dient voor het integriteitstoezicht.</t>
  </si>
  <si>
    <t xml:space="preserve">Verder zijn vragen opgenomen over beheersmaatregelen die uw instelling heeft getroffen om deze integriteitrisico’s te mitigeren. </t>
  </si>
  <si>
    <t>Wij verzoeken u de vragenlijst tijdig in te vullen en te verzenden. De uiterste inzenddatum staat vermeld in de kennisgeving die uw organisatie heeft ontvangen van DNB.</t>
  </si>
  <si>
    <r>
      <t xml:space="preserve">Als niet anders is aangegeven dient u bij de beantwoording van de vragen </t>
    </r>
    <r>
      <rPr>
        <b/>
        <sz val="9"/>
        <color theme="1"/>
        <rFont val="Calibri"/>
        <family val="2"/>
      </rPr>
      <t>de actuele situatie</t>
    </r>
    <r>
      <rPr>
        <sz val="9"/>
        <color theme="1"/>
        <rFont val="Calibri"/>
        <family val="2"/>
      </rPr>
      <t xml:space="preserve"> als uitgangspunt te nemen. Enkele vragen hebben betrekking op gegevens over het laatste kalenderjaar; dit is nadrukkelijk vermeld in de vraagstelling.</t>
    </r>
  </si>
  <si>
    <t>Vragenlijst Integriteitsrisico 2020 Trustkantoren ISI</t>
  </si>
  <si>
    <t>Hoog risicolanden</t>
  </si>
  <si>
    <t>Offshore jurisdicties</t>
  </si>
  <si>
    <t xml:space="preserve">PEP’s </t>
  </si>
  <si>
    <t>Cash transacties</t>
  </si>
  <si>
    <t>Kenmerken van transacties in tekstvelden</t>
  </si>
  <si>
    <t xml:space="preserve">Stichtingen </t>
  </si>
  <si>
    <t>Klantsegmenten</t>
  </si>
  <si>
    <t>Sectoren of branches</t>
  </si>
  <si>
    <t>Hoeveel alerts zijn als true hits/ true positives ge-escaleerd naar Compliance?</t>
  </si>
  <si>
    <t>Hoeveel alerts zijn door Compliance na inhoudelijke beoordeling gesloten als false positives?</t>
  </si>
  <si>
    <t>4.5.3</t>
  </si>
  <si>
    <t>Het aantal doelvennootschappen waarop deze FIU-meldingen betrekking hadden</t>
  </si>
  <si>
    <t>Het aantal van de FIU-meldingen dat tax-gerelateerd is.</t>
  </si>
  <si>
    <t>Hoeveel alerts zijn afgedaan als false positives?</t>
  </si>
  <si>
    <t>Hoeveel alerts hebben na inhoudelijke beoordeling door Compliance geleid tot aanvullende specifieke beheersmaatregelen t.a.v. de betreffende client?</t>
  </si>
  <si>
    <t>Hoeveel alerts hebben na inhoudelijke beoordeling door Compliance geleid tot exit van de client?</t>
  </si>
  <si>
    <t xml:space="preserve">Toelichting bij bovenstaande vragen over Alerts (optioneel):
</t>
  </si>
  <si>
    <t>Farmaceutische industrie</t>
  </si>
  <si>
    <t>Cash intensieve sectoren (bijv. taxi branch, car wash / parking / wasserettes)</t>
  </si>
  <si>
    <t>Schroothandel</t>
  </si>
  <si>
    <t>Horeca</t>
  </si>
  <si>
    <t xml:space="preserve">Online shops </t>
  </si>
  <si>
    <t>Telecom (belwinkels etc.)</t>
  </si>
  <si>
    <t>2.1.6.22</t>
  </si>
  <si>
    <t>2.1.6.23</t>
  </si>
  <si>
    <t>2.1.6.24</t>
  </si>
  <si>
    <t>2.1.6.25</t>
  </si>
  <si>
    <t>2.1.6.26</t>
  </si>
  <si>
    <t>2.1.6.27</t>
  </si>
  <si>
    <t>2.1.6.28</t>
  </si>
  <si>
    <t>2.1.6.29</t>
  </si>
  <si>
    <t>accepteren van klantgroepen</t>
  </si>
  <si>
    <t>dienstverlening aan landen</t>
  </si>
  <si>
    <t>productgroepen</t>
  </si>
  <si>
    <t>distributie kanalen</t>
  </si>
  <si>
    <t xml:space="preserve">tax risk appetite </t>
  </si>
  <si>
    <t>crypto's*</t>
  </si>
  <si>
    <t>maatschappelijk betamelijkheid</t>
  </si>
  <si>
    <t>Opgenomen in SIRA (ja/nee)</t>
  </si>
  <si>
    <t>Aantal scenario's*</t>
  </si>
  <si>
    <t>Witwassen</t>
  </si>
  <si>
    <t xml:space="preserve">Terrorismefinanciering </t>
  </si>
  <si>
    <t xml:space="preserve">Omzeilen van sanctieregelgeving </t>
  </si>
  <si>
    <t>Corruptie (omkoping)</t>
  </si>
  <si>
    <t xml:space="preserve">Belangenverstrengeling </t>
  </si>
  <si>
    <t xml:space="preserve">Ontduiking en ontwijking van fiscale regelgeving </t>
  </si>
  <si>
    <t xml:space="preserve">Interne fraude en oplichting (door medewerkers van uw instelling) </t>
  </si>
  <si>
    <t>Externe fraude en oplichting (door klanten/relaties)</t>
  </si>
  <si>
    <t>Cybercrime</t>
  </si>
  <si>
    <t>Crypto's*</t>
  </si>
  <si>
    <t xml:space="preserve">Marktmanipulatie </t>
  </si>
  <si>
    <t>Maatschappelijk onbetamelijk gedrag</t>
  </si>
  <si>
    <t>Wat is de datum waarop de SIRA voor het laatst is geactualiseerd?</t>
  </si>
  <si>
    <t>Datum (dag-maand-jaar)</t>
  </si>
  <si>
    <t>Money transfer organisaties en payment service providers</t>
  </si>
  <si>
    <t>MIT.18.07</t>
  </si>
  <si>
    <t>Betrokken banken</t>
  </si>
  <si>
    <t>Maatschappelijke betamelijkheid</t>
  </si>
  <si>
    <t>MIT.44.1</t>
  </si>
  <si>
    <t>MIT.44.2</t>
  </si>
  <si>
    <t>MIT.45</t>
  </si>
  <si>
    <t xml:space="preserve">Als u voorgaande vraag met "Ja" heeft beantwoord: welke veranderingen zijn doorgevoerd in het beleid en procedures? </t>
  </si>
  <si>
    <t xml:space="preserve">Welke onderwerpen zijn door uw organisatie opgenomen in dit beleid om invulling te geven aan het vereiste van “Maatschappelijke betamelijkheid”? </t>
  </si>
  <si>
    <t>Heeft uw organisatie een concreet plan als bedoeld in artikel 3 van de Beleidsregel?</t>
  </si>
  <si>
    <t>MIT.44.3</t>
  </si>
  <si>
    <t>MIT.44.4</t>
  </si>
  <si>
    <t>MIT.44.5</t>
  </si>
  <si>
    <t>Welke processen heeft uw organisatie ingericht die veiligstellen dat voornoemde afspraken en toezeggingen doorlopend nagekomen worden?</t>
  </si>
  <si>
    <t>Is het afgelopen jaar door deze bestuurder gerapporteerd over tekortkomingen t.a.v. de Wwft-compliance van uw organisatie?</t>
  </si>
  <si>
    <t>Geef een toelichting (verplicht) of kies "N.v.t."</t>
  </si>
  <si>
    <t>In artikel 1a, vierde lid, onderdeel f van de Wwft is bepaald dat de Wwft eveneens van toepassing is op trustkantoren.</t>
  </si>
  <si>
    <t>MIT.20.05</t>
  </si>
  <si>
    <t>MIT.20.06</t>
  </si>
  <si>
    <t>MIT.20.07</t>
  </si>
  <si>
    <t>MIT.20.08</t>
  </si>
  <si>
    <t>MIT.20.09</t>
  </si>
  <si>
    <t>MIT.21.01</t>
  </si>
  <si>
    <t>MIT.21.02</t>
  </si>
  <si>
    <t>MIT.21.03</t>
  </si>
  <si>
    <t>MIT.21.04</t>
  </si>
  <si>
    <t>MIT.21.05</t>
  </si>
  <si>
    <t>MIT.21.06</t>
  </si>
  <si>
    <t>MIT.22</t>
  </si>
  <si>
    <t>Vermeld of monitoring van transacties (ten behoeve van de doelvennootschappen) plaatsvindt bij uw trustkantoor en zo ja, op welk wijze.</t>
  </si>
  <si>
    <t>2.1.6.30</t>
  </si>
  <si>
    <t>Autohandelaren</t>
  </si>
  <si>
    <t>Handel in luxe / waardevolle producten (Leer / bont, antiek, vee)</t>
  </si>
  <si>
    <t>Is in deze rapportage aangegeven welke herstelmaatregelen zijn getroffen?</t>
  </si>
  <si>
    <t>Geef een korte beschrijving van de gerapporteerde tekortkoming(en) en de herstelmaatregelen.</t>
  </si>
  <si>
    <t>MIT.45.1</t>
  </si>
  <si>
    <t>MIT.45.2</t>
  </si>
  <si>
    <t>MIT.45.3</t>
  </si>
  <si>
    <t>MIT.45.4</t>
  </si>
  <si>
    <t>MIT.45.5</t>
  </si>
  <si>
    <t>MIT.45.6</t>
  </si>
  <si>
    <t>MIT.45.7</t>
  </si>
  <si>
    <t>MIT.45.8</t>
  </si>
  <si>
    <t>MIT.45.9</t>
  </si>
  <si>
    <r>
      <t>Transacties (zowel bancair als niet-bancair): vermeld het</t>
    </r>
    <r>
      <rPr>
        <b/>
        <sz val="8"/>
        <rFont val="Verdana"/>
        <family val="2"/>
      </rPr>
      <t xml:space="preserve"> aantal transacties</t>
    </r>
    <r>
      <rPr>
        <sz val="8"/>
        <rFont val="Verdana"/>
        <family val="2"/>
      </rPr>
      <t xml:space="preserve"> &gt; € 50 mln. ten behoeve van doelvennootschappen gedurende het afgelopen kalenderjaar (zowel inkomend als uitgaand).
U heeft de keuze uit 4 antwoordstaffels:
          0
     1   &lt;  10
    11  &lt;  50
         &gt; 50
Let op: afwikkeling van een transactie zou gefaseerd kunnen plaatsvinden in kleinere bedragen.</t>
    </r>
  </si>
  <si>
    <t>Afghanistan (AF)</t>
  </si>
  <si>
    <t>Åland (AX)</t>
  </si>
  <si>
    <t>Albanië (AL)</t>
  </si>
  <si>
    <t>Algerije (DZ)</t>
  </si>
  <si>
    <t>Amerikaans-Samoa (AS)</t>
  </si>
  <si>
    <t>Andorra (AD)</t>
  </si>
  <si>
    <t>Angola (AO)</t>
  </si>
  <si>
    <t>Anguilla (AI)</t>
  </si>
  <si>
    <t>Antarctica (AQ)</t>
  </si>
  <si>
    <t>Antigua en Barbuda (AG)</t>
  </si>
  <si>
    <t>Argentinië (AR)</t>
  </si>
  <si>
    <t>Armenië (AM)</t>
  </si>
  <si>
    <t>Aruba (AW)</t>
  </si>
  <si>
    <t>Australië (AU)</t>
  </si>
  <si>
    <t>Oostenrijk (AT)</t>
  </si>
  <si>
    <t>Azerbeidzjan (AZ)</t>
  </si>
  <si>
    <t>Bahama's (BS)</t>
  </si>
  <si>
    <t>Bahrein (BH)</t>
  </si>
  <si>
    <t>Bangladesh (BD)</t>
  </si>
  <si>
    <t>Barbados (BB)</t>
  </si>
  <si>
    <t>Wit-Rusland (BY)</t>
  </si>
  <si>
    <t>België (BE)</t>
  </si>
  <si>
    <t>Belize (BZ)</t>
  </si>
  <si>
    <t>Benin (BJ)</t>
  </si>
  <si>
    <t>Bermuda (BM)</t>
  </si>
  <si>
    <t>Bhutan (BT)</t>
  </si>
  <si>
    <t>Bolivia (BO)</t>
  </si>
  <si>
    <t>Bonaire, Sint Eustatius en Saba (BQ)</t>
  </si>
  <si>
    <t>Bosnië en Herzegovina (BA)</t>
  </si>
  <si>
    <t>Botswana (BW)</t>
  </si>
  <si>
    <t>Bouveteiland (BV)</t>
  </si>
  <si>
    <t>Brazilië (BR)</t>
  </si>
  <si>
    <t>Brits Indische Oceaanterritorium (IO)</t>
  </si>
  <si>
    <t>Brunei (BN)</t>
  </si>
  <si>
    <t>Bulgarije (BG)</t>
  </si>
  <si>
    <t>Burkina Faso (BF)</t>
  </si>
  <si>
    <t>Burundi (BI)</t>
  </si>
  <si>
    <t>Cambodja (KH)</t>
  </si>
  <si>
    <t>Kameroen (CM)</t>
  </si>
  <si>
    <t>Canada (CA)</t>
  </si>
  <si>
    <t>Kaapverdië (CV)</t>
  </si>
  <si>
    <t>Kaaimaneilanden (KY)</t>
  </si>
  <si>
    <t>Centraal-Afrikaanse Republiek (CF)</t>
  </si>
  <si>
    <t>Tsjaad (TD)</t>
  </si>
  <si>
    <t>Chili (CL)</t>
  </si>
  <si>
    <t>China (CN)</t>
  </si>
  <si>
    <t>Christmaseiland (CX)</t>
  </si>
  <si>
    <t>Cocoseilanden (CC)</t>
  </si>
  <si>
    <t>Colombia (CO)</t>
  </si>
  <si>
    <t>Comoren (KM)</t>
  </si>
  <si>
    <t>Congo-Kinshasa (CD)</t>
  </si>
  <si>
    <t>Congo-Brazzaville (CG)</t>
  </si>
  <si>
    <t>Cookeilanden (CK)</t>
  </si>
  <si>
    <t>Costa Rica (CR)</t>
  </si>
  <si>
    <t>Kroatië (HR)</t>
  </si>
  <si>
    <t>Cuba (CU)</t>
  </si>
  <si>
    <t>Curaçao (CW)</t>
  </si>
  <si>
    <t>Cyprus (CY)</t>
  </si>
  <si>
    <t>Tsjechië (CZ)</t>
  </si>
  <si>
    <t>Denemarken (DK)</t>
  </si>
  <si>
    <t>Djibouti (DJ)</t>
  </si>
  <si>
    <t>Dominica (DM)</t>
  </si>
  <si>
    <t>Dominicaanse Republiek (DO)</t>
  </si>
  <si>
    <t>Ecuador (EC)</t>
  </si>
  <si>
    <t>Egypte (EG)</t>
  </si>
  <si>
    <t>El Salvador (SV)</t>
  </si>
  <si>
    <t>Equatoriaal-Guinea (GQ)</t>
  </si>
  <si>
    <t>Eritrea (ER)</t>
  </si>
  <si>
    <t>Estland (EE)</t>
  </si>
  <si>
    <t>Swaziland (SZ)</t>
  </si>
  <si>
    <t>Ethiopië (ET)</t>
  </si>
  <si>
    <t>Falklandeilanden (FK)</t>
  </si>
  <si>
    <t>Faeröer (FO)</t>
  </si>
  <si>
    <t>Fiji (FJ)</t>
  </si>
  <si>
    <t>Finland (FI)</t>
  </si>
  <si>
    <t>Frankrijk (FR)</t>
  </si>
  <si>
    <t>Frans-Guyana (GF)</t>
  </si>
  <si>
    <t>Frans-Polynesië (PF)</t>
  </si>
  <si>
    <t>Franse Zuidelijke en Antarctische Gebieden (TF)</t>
  </si>
  <si>
    <t>Gabon (GA)</t>
  </si>
  <si>
    <t>Gambia (GM)</t>
  </si>
  <si>
    <t>Georgië (GE)</t>
  </si>
  <si>
    <t>Duitsland (DE)</t>
  </si>
  <si>
    <t>Ghana (GH)</t>
  </si>
  <si>
    <t>Gibraltar (GI)</t>
  </si>
  <si>
    <t>Griekenland (GR)</t>
  </si>
  <si>
    <t>Groenland (GL)</t>
  </si>
  <si>
    <t>Grenada (GD)</t>
  </si>
  <si>
    <t>Guadeloupe (GP)</t>
  </si>
  <si>
    <t>Guam (GU)</t>
  </si>
  <si>
    <t>Guatemala (GT)</t>
  </si>
  <si>
    <t>Guernsey (GG)</t>
  </si>
  <si>
    <t>Guinee (GN)</t>
  </si>
  <si>
    <t>Guinee-Bissau (GW)</t>
  </si>
  <si>
    <t>Guyana (GY)</t>
  </si>
  <si>
    <t>Haïti (HT)</t>
  </si>
  <si>
    <t>Heard en McDonaldeilanden (HM)</t>
  </si>
  <si>
    <t>Honduras (HN)</t>
  </si>
  <si>
    <t>Hong Kong (HK)</t>
  </si>
  <si>
    <t>Hongarije (HU)</t>
  </si>
  <si>
    <t>IJsland (IS)</t>
  </si>
  <si>
    <t>India (IN)</t>
  </si>
  <si>
    <t>Indonesië (ID)</t>
  </si>
  <si>
    <t>Iran (IR)</t>
  </si>
  <si>
    <t>Irak (IQ)</t>
  </si>
  <si>
    <t>Ierland (IE)</t>
  </si>
  <si>
    <t>Isle of Man (IM)</t>
  </si>
  <si>
    <t>Israël (IL)</t>
  </si>
  <si>
    <t>Italië (IT)</t>
  </si>
  <si>
    <t>Ivoorkust (CI)</t>
  </si>
  <si>
    <t>Jamaica (JM)</t>
  </si>
  <si>
    <t>Japan (JP)</t>
  </si>
  <si>
    <t>Jersey (JE)</t>
  </si>
  <si>
    <t>Jordanië (JO)</t>
  </si>
  <si>
    <t>Kazachstan (KZ)</t>
  </si>
  <si>
    <t>Kenia (KE)</t>
  </si>
  <si>
    <t>Kiribati (KI)</t>
  </si>
  <si>
    <t>Noord-Korea (KP)</t>
  </si>
  <si>
    <t>Zuid-Korea (KR)</t>
  </si>
  <si>
    <t>Kosovo (XK)</t>
  </si>
  <si>
    <t>Koeweit (KW)</t>
  </si>
  <si>
    <t>Kirgizië (KG)</t>
  </si>
  <si>
    <t>Laos (LA)</t>
  </si>
  <si>
    <t>Letland (LV)</t>
  </si>
  <si>
    <t>Libanon (LB)</t>
  </si>
  <si>
    <t>Lesotho (LS)</t>
  </si>
  <si>
    <t>Liberia (LR)</t>
  </si>
  <si>
    <t>Libië (LY)</t>
  </si>
  <si>
    <t>Liechtenstein (LI)</t>
  </si>
  <si>
    <t>Litouwen (LT)</t>
  </si>
  <si>
    <t>Luxemburg (LU)</t>
  </si>
  <si>
    <t>Macao (MO)</t>
  </si>
  <si>
    <t>Noord-Macedonië (MK)</t>
  </si>
  <si>
    <t>Madagaskar (MG)</t>
  </si>
  <si>
    <t>Malawi (MW)</t>
  </si>
  <si>
    <t>Maleisië (MY)</t>
  </si>
  <si>
    <t>Maldiven (MV)</t>
  </si>
  <si>
    <t>Mali (ML)</t>
  </si>
  <si>
    <t>Malta (MT)</t>
  </si>
  <si>
    <t>Marshalleilanden (MH)</t>
  </si>
  <si>
    <t>Martinique (MQ)</t>
  </si>
  <si>
    <t>Mauritanië (MR)</t>
  </si>
  <si>
    <t>Mauritius (MU)</t>
  </si>
  <si>
    <t>Mayotte (YT)</t>
  </si>
  <si>
    <t>Mexico (MX)</t>
  </si>
  <si>
    <t>Micronesia (FM)</t>
  </si>
  <si>
    <t>Moldavië (MD)</t>
  </si>
  <si>
    <t>Monaco (MC)</t>
  </si>
  <si>
    <t>Mongolië (MN)</t>
  </si>
  <si>
    <t>Montenegro (ME)</t>
  </si>
  <si>
    <t>Montserrat (MS)</t>
  </si>
  <si>
    <t>Marokko (MA)</t>
  </si>
  <si>
    <t>Mozambique (MZ)</t>
  </si>
  <si>
    <t>Myanmar (MM)</t>
  </si>
  <si>
    <t>Namibië (NA)</t>
  </si>
  <si>
    <t>Nauru (NR)</t>
  </si>
  <si>
    <t>Nepal (NP)</t>
  </si>
  <si>
    <t>Nederland (NL)</t>
  </si>
  <si>
    <t>Nieuw-Caledonië (NC)</t>
  </si>
  <si>
    <t>Nieuw-Zeeland (NZ)</t>
  </si>
  <si>
    <t>Nicaragua (NI)</t>
  </si>
  <si>
    <t>Niger (NE)</t>
  </si>
  <si>
    <t>Nigeria (NG)</t>
  </si>
  <si>
    <t>Niue (NU)</t>
  </si>
  <si>
    <t>Norfolk (NF)</t>
  </si>
  <si>
    <t>Noordelijke Marianen (MP)</t>
  </si>
  <si>
    <t>Noorwegen (NO)</t>
  </si>
  <si>
    <t>Oman (OM)</t>
  </si>
  <si>
    <t>Pakistan (PK)</t>
  </si>
  <si>
    <t>Palau (PW)</t>
  </si>
  <si>
    <t>Palestina (PS)</t>
  </si>
  <si>
    <t>Panama (PA)</t>
  </si>
  <si>
    <t>Papua-Nieuw-Guinea (PG)</t>
  </si>
  <si>
    <t>Paraguay (PY)</t>
  </si>
  <si>
    <t>Peru (PE)</t>
  </si>
  <si>
    <t>Filipijnen (PH)</t>
  </si>
  <si>
    <t>Pitcairneilanden (PN)</t>
  </si>
  <si>
    <t>Polen (PL)</t>
  </si>
  <si>
    <t>Portugal (PT)</t>
  </si>
  <si>
    <t>Puerto Rico (PR)</t>
  </si>
  <si>
    <t>Qatar (QA)</t>
  </si>
  <si>
    <t>Réunion (RE)</t>
  </si>
  <si>
    <t>Roemenië (RO)</t>
  </si>
  <si>
    <t>Rusland (RU)</t>
  </si>
  <si>
    <t>Rwanda (RW)</t>
  </si>
  <si>
    <t>Saint Barthélemy (BL)</t>
  </si>
  <si>
    <t>Saint Helena, Ascension en Tristan da Cunha (SH)</t>
  </si>
  <si>
    <t>Saint Kitts en Nevis (KN)</t>
  </si>
  <si>
    <t>Saint Lucia (LC)</t>
  </si>
  <si>
    <t>Saint Pierre en Miquelon (PM)</t>
  </si>
  <si>
    <t>Saint Vincent en de Grenadine (VC)</t>
  </si>
  <si>
    <t>Samoa (WS)</t>
  </si>
  <si>
    <t>San Marino (SM)</t>
  </si>
  <si>
    <t>Sao Tomé en Principe (ST)</t>
  </si>
  <si>
    <t>Saoedi-Arabië (SA)</t>
  </si>
  <si>
    <t>Senegal (SN)</t>
  </si>
  <si>
    <t>Servië (RS)</t>
  </si>
  <si>
    <t>Seychellen (SC)</t>
  </si>
  <si>
    <t>Sierra Leone (SL)</t>
  </si>
  <si>
    <t>Singapore (SG)</t>
  </si>
  <si>
    <t>Sint Maarten (SX)</t>
  </si>
  <si>
    <t>Slowakije (SK)</t>
  </si>
  <si>
    <t>Slovenië (SI)</t>
  </si>
  <si>
    <t>Salomonseilanden (SB)</t>
  </si>
  <si>
    <t>Somalië (SO)</t>
  </si>
  <si>
    <t>Zuid-Afrika (ZA)</t>
  </si>
  <si>
    <t>Zuid-Georgia en de Zuidelijke Sandwicheilanden (GS)</t>
  </si>
  <si>
    <t>Zuid-Soedan (SS)</t>
  </si>
  <si>
    <t>Spanje (ES)</t>
  </si>
  <si>
    <t>Sri Lanka (LK)</t>
  </si>
  <si>
    <t>Soedan (SD)</t>
  </si>
  <si>
    <t>Suriname (SR)</t>
  </si>
  <si>
    <t>Spitsbergen en Jan Mayen (SJ)</t>
  </si>
  <si>
    <t>Zweden (SE)</t>
  </si>
  <si>
    <t>Zwitserland (CH)</t>
  </si>
  <si>
    <t>Syrië (SY)</t>
  </si>
  <si>
    <t>Taiwan  (TW)</t>
  </si>
  <si>
    <t>Tadzjikistan (TJ)</t>
  </si>
  <si>
    <t>Tanzania (TZ)</t>
  </si>
  <si>
    <t>Thailand (TH)</t>
  </si>
  <si>
    <t>Oost-Timor (TL)</t>
  </si>
  <si>
    <t>Togo (TG)</t>
  </si>
  <si>
    <t>Tokelau (TK)</t>
  </si>
  <si>
    <t>Tonga (TO)</t>
  </si>
  <si>
    <t>Trinidad en Tobago (TT)</t>
  </si>
  <si>
    <t>Tunesië (TN)</t>
  </si>
  <si>
    <t>Turkije (TR)</t>
  </si>
  <si>
    <t>Turkmenistan (TM)</t>
  </si>
  <si>
    <t>Turks- en Caicoseilanden (TC)</t>
  </si>
  <si>
    <t>Tuvalu (TV)</t>
  </si>
  <si>
    <t>Uganda (UG)</t>
  </si>
  <si>
    <t>Oekraïne (UA)</t>
  </si>
  <si>
    <t>Verenigde Arabische Emiraten (AE)</t>
  </si>
  <si>
    <t>Verenigd Koninkrijk (GB)</t>
  </si>
  <si>
    <t>Kleine afgelegen eilanden van de Verenigde Staten (UM)</t>
  </si>
  <si>
    <t>Verenigde Staten (US)</t>
  </si>
  <si>
    <t>Uruguay (UY)</t>
  </si>
  <si>
    <t>Oezbekistan (UZ)</t>
  </si>
  <si>
    <t>Vanuatu (VU)</t>
  </si>
  <si>
    <t>Vaticaanstad (VA)</t>
  </si>
  <si>
    <t>Venezuela (VE)</t>
  </si>
  <si>
    <t>Vietnam (VN)</t>
  </si>
  <si>
    <t>Britse Maagdeneilanden (VG)</t>
  </si>
  <si>
    <t>Amerikaanse Maagdeneilanden (VI)</t>
  </si>
  <si>
    <t>Wallis en Futuna (WF)</t>
  </si>
  <si>
    <t>Westelijke Sahara (EH)</t>
  </si>
  <si>
    <t>Jemen (YE)</t>
  </si>
  <si>
    <t>Zambia (ZM)</t>
  </si>
  <si>
    <t>Zimbabwe (ZW)</t>
  </si>
  <si>
    <t>2.1.7.39</t>
  </si>
  <si>
    <t>2.1.7.40</t>
  </si>
  <si>
    <t>2.1.7.41</t>
  </si>
  <si>
    <t>2.1.7.42</t>
  </si>
  <si>
    <t>2.1.7.43</t>
  </si>
  <si>
    <t>2.1.7.44</t>
  </si>
  <si>
    <t>2.1.7.45</t>
  </si>
  <si>
    <t>2.1.7.46</t>
  </si>
  <si>
    <t>2.1.7.47</t>
  </si>
  <si>
    <t>2.1.7.48</t>
  </si>
  <si>
    <t>2.1.7.49</t>
  </si>
  <si>
    <t>2.1.7.50</t>
  </si>
  <si>
    <t>2.1.7.51</t>
  </si>
  <si>
    <t>2.1.7.52</t>
  </si>
  <si>
    <t>2.1.7.53</t>
  </si>
  <si>
    <t>2.1.7.54</t>
  </si>
  <si>
    <t>2.1.7.55</t>
  </si>
  <si>
    <t>2.1.7.56</t>
  </si>
  <si>
    <t>2.1.7.57</t>
  </si>
  <si>
    <t>2.1.7.58</t>
  </si>
  <si>
    <t>2.1.7.59</t>
  </si>
  <si>
    <t>2.1.7.60</t>
  </si>
  <si>
    <t>2.1.7.61</t>
  </si>
  <si>
    <t>2.1.7.62</t>
  </si>
  <si>
    <t>2.1.7.63</t>
  </si>
  <si>
    <t>2.1.7.64</t>
  </si>
  <si>
    <t>2.1.7.65</t>
  </si>
  <si>
    <t>2.1.7.66</t>
  </si>
  <si>
    <t>2.1.7.67</t>
  </si>
  <si>
    <t>2.1.7.68</t>
  </si>
  <si>
    <t>2.1.7.69</t>
  </si>
  <si>
    <t>2.1.7.70</t>
  </si>
  <si>
    <t>2.1.7.71</t>
  </si>
  <si>
    <t>2.1.7.72</t>
  </si>
  <si>
    <t>2.1.7.73</t>
  </si>
  <si>
    <t>2.1.7.74</t>
  </si>
  <si>
    <t>2.1.7.75</t>
  </si>
  <si>
    <t>2.1.7.76</t>
  </si>
  <si>
    <t>2.1.7.77</t>
  </si>
  <si>
    <t>2.1.7.78</t>
  </si>
  <si>
    <t>2.1.7.79</t>
  </si>
  <si>
    <t>2.1.7.80</t>
  </si>
  <si>
    <t>2.1.7.81</t>
  </si>
  <si>
    <t>2.1.7.82</t>
  </si>
  <si>
    <t>2.1.7.83</t>
  </si>
  <si>
    <t>2.1.7.84</t>
  </si>
  <si>
    <t>2.1.7.85</t>
  </si>
  <si>
    <t>2.1.7.86</t>
  </si>
  <si>
    <t>2.1.7.87</t>
  </si>
  <si>
    <t>2.1.7.88</t>
  </si>
  <si>
    <t>2.1.7.89</t>
  </si>
  <si>
    <t>2.1.7.90</t>
  </si>
  <si>
    <t>2.1.7.91</t>
  </si>
  <si>
    <t>2.1.7.92</t>
  </si>
  <si>
    <t>2.1.7.93</t>
  </si>
  <si>
    <t>2.1.7.94</t>
  </si>
  <si>
    <t>2.1.7.95</t>
  </si>
  <si>
    <t>2.1.7.96</t>
  </si>
  <si>
    <t>2.1.7.97</t>
  </si>
  <si>
    <t>2.1.7.98</t>
  </si>
  <si>
    <t>2.1.7.99</t>
  </si>
  <si>
    <t>2.1.7.100</t>
  </si>
  <si>
    <t>2.1.7.101</t>
  </si>
  <si>
    <t>2.1.7.102</t>
  </si>
  <si>
    <t>2.1.7.103</t>
  </si>
  <si>
    <t>2.1.7.104</t>
  </si>
  <si>
    <t>2.1.7.105</t>
  </si>
  <si>
    <t>2.1.7.106</t>
  </si>
  <si>
    <t>2.1.7.107</t>
  </si>
  <si>
    <t>2.1.7.108</t>
  </si>
  <si>
    <t>2.1.7.109</t>
  </si>
  <si>
    <t>2.1.7.110</t>
  </si>
  <si>
    <t>2.1.7.111</t>
  </si>
  <si>
    <t>2.1.7.112</t>
  </si>
  <si>
    <t>2.1.7.113</t>
  </si>
  <si>
    <t>2.1.7.114</t>
  </si>
  <si>
    <t>2.1.7.115</t>
  </si>
  <si>
    <t>2.1.7.116</t>
  </si>
  <si>
    <t>2.1.7.117</t>
  </si>
  <si>
    <t>2.1.7.118</t>
  </si>
  <si>
    <t>2.1.7.119</t>
  </si>
  <si>
    <t>2.1.7.120</t>
  </si>
  <si>
    <t>2.1.7.121</t>
  </si>
  <si>
    <t>2.1.7.122</t>
  </si>
  <si>
    <t>2.1.7.123</t>
  </si>
  <si>
    <t>2.1.7.124</t>
  </si>
  <si>
    <t>2.1.7.125</t>
  </si>
  <si>
    <t>2.1.7.126</t>
  </si>
  <si>
    <t>2.1.7.127</t>
  </si>
  <si>
    <t>2.1.7.128</t>
  </si>
  <si>
    <t>2.1.7.129</t>
  </si>
  <si>
    <t>2.1.7.130</t>
  </si>
  <si>
    <t>2.1.7.131</t>
  </si>
  <si>
    <t>2.1.7.132</t>
  </si>
  <si>
    <t>2.1.7.133</t>
  </si>
  <si>
    <t>2.1.7.134</t>
  </si>
  <si>
    <t>2.1.7.135</t>
  </si>
  <si>
    <t>2.1.7.136</t>
  </si>
  <si>
    <t>2.1.7.137</t>
  </si>
  <si>
    <t>2.1.7.138</t>
  </si>
  <si>
    <t>2.1.7.139</t>
  </si>
  <si>
    <t>2.1.7.140</t>
  </si>
  <si>
    <t>2.1.7.141</t>
  </si>
  <si>
    <t>2.1.7.142</t>
  </si>
  <si>
    <t>2.1.7.143</t>
  </si>
  <si>
    <t>2.1.7.144</t>
  </si>
  <si>
    <t>2.1.7.145</t>
  </si>
  <si>
    <t>2.1.7.146</t>
  </si>
  <si>
    <t>2.1.7.147</t>
  </si>
  <si>
    <t>2.1.7.148</t>
  </si>
  <si>
    <t>2.1.7.149</t>
  </si>
  <si>
    <t>2.1.7.150</t>
  </si>
  <si>
    <t>2.1.7.151</t>
  </si>
  <si>
    <t>2.1.7.152</t>
  </si>
  <si>
    <t>2.1.7.153</t>
  </si>
  <si>
    <t>2.1.7.154</t>
  </si>
  <si>
    <t>2.1.7.155</t>
  </si>
  <si>
    <t>2.1.7.156</t>
  </si>
  <si>
    <t>2.1.7.157</t>
  </si>
  <si>
    <t>2.1.7.158</t>
  </si>
  <si>
    <t>2.1.7.159</t>
  </si>
  <si>
    <t>2.1.7.160</t>
  </si>
  <si>
    <t>2.1.7.161</t>
  </si>
  <si>
    <t>2.1.7.162</t>
  </si>
  <si>
    <t>2.1.7.163</t>
  </si>
  <si>
    <t>2.1.7.164</t>
  </si>
  <si>
    <t>2.1.7.165</t>
  </si>
  <si>
    <t>2.1.7.166</t>
  </si>
  <si>
    <t>2.1.7.167</t>
  </si>
  <si>
    <t>2.1.7.168</t>
  </si>
  <si>
    <t>2.1.7.169</t>
  </si>
  <si>
    <t>2.1.7.170</t>
  </si>
  <si>
    <t>2.1.7.171</t>
  </si>
  <si>
    <t>2.1.7.172</t>
  </si>
  <si>
    <t>2.1.7.173</t>
  </si>
  <si>
    <t>2.1.7.174</t>
  </si>
  <si>
    <t>2.1.7.175</t>
  </si>
  <si>
    <t>2.1.7.176</t>
  </si>
  <si>
    <t>2.1.7.177</t>
  </si>
  <si>
    <t>2.1.7.178</t>
  </si>
  <si>
    <t>2.1.7.179</t>
  </si>
  <si>
    <t>2.1.7.180</t>
  </si>
  <si>
    <t>2.1.7.181</t>
  </si>
  <si>
    <t>2.1.7.182</t>
  </si>
  <si>
    <t>2.1.7.183</t>
  </si>
  <si>
    <t>2.1.7.184</t>
  </si>
  <si>
    <t>2.1.7.185</t>
  </si>
  <si>
    <t>2.1.7.186</t>
  </si>
  <si>
    <t>2.1.7.187</t>
  </si>
  <si>
    <t>2.1.7.188</t>
  </si>
  <si>
    <t>2.1.7.189</t>
  </si>
  <si>
    <t>2.1.7.190</t>
  </si>
  <si>
    <t>2.1.7.191</t>
  </si>
  <si>
    <t>2.1.7.192</t>
  </si>
  <si>
    <t>2.1.7.193</t>
  </si>
  <si>
    <t>2.1.7.194</t>
  </si>
  <si>
    <t>2.1.7.195</t>
  </si>
  <si>
    <t>2.1.7.196</t>
  </si>
  <si>
    <t>2.1.7.197</t>
  </si>
  <si>
    <t>2.1.7.198</t>
  </si>
  <si>
    <t>2.1.7.199</t>
  </si>
  <si>
    <t>2.1.7.200</t>
  </si>
  <si>
    <t>2.1.7.201</t>
  </si>
  <si>
    <t>2.1.7.202</t>
  </si>
  <si>
    <t>2.1.7.203</t>
  </si>
  <si>
    <t>2.1.7.204</t>
  </si>
  <si>
    <t>2.1.7.205</t>
  </si>
  <si>
    <t>2.1.7.206</t>
  </si>
  <si>
    <t>2.1.7.207</t>
  </si>
  <si>
    <t>2.1.7.208</t>
  </si>
  <si>
    <t>2.1.7.209</t>
  </si>
  <si>
    <t>2.1.7.210</t>
  </si>
  <si>
    <t>2.1.7.211</t>
  </si>
  <si>
    <t>2.1.7.212</t>
  </si>
  <si>
    <t>2.1.7.213</t>
  </si>
  <si>
    <t>2.1.7.214</t>
  </si>
  <si>
    <t>2.1.7.215</t>
  </si>
  <si>
    <t>2.1.7.216</t>
  </si>
  <si>
    <t>2.1.7.217</t>
  </si>
  <si>
    <t>2.1.7.218</t>
  </si>
  <si>
    <t>2.1.7.219</t>
  </si>
  <si>
    <t>2.1.7.220</t>
  </si>
  <si>
    <t>2.1.7.221</t>
  </si>
  <si>
    <t>2.1.7.222</t>
  </si>
  <si>
    <t>2.1.7.223</t>
  </si>
  <si>
    <t>2.1.7.224</t>
  </si>
  <si>
    <t>2.1.7.225</t>
  </si>
  <si>
    <t>2.1.7.226</t>
  </si>
  <si>
    <t>2.1.7.227</t>
  </si>
  <si>
    <t>2.1.7.228</t>
  </si>
  <si>
    <t>2.1.7.229</t>
  </si>
  <si>
    <t>2.1.7.230</t>
  </si>
  <si>
    <t>2.1.7.231</t>
  </si>
  <si>
    <t>2.1.7.232</t>
  </si>
  <si>
    <t>2.1.7.233</t>
  </si>
  <si>
    <t>2.1.7.234</t>
  </si>
  <si>
    <t>2.1.7.235</t>
  </si>
  <si>
    <t>2.1.7.236</t>
  </si>
  <si>
    <t>2.1.7.237</t>
  </si>
  <si>
    <t>2.1.7.238</t>
  </si>
  <si>
    <t>2.1.7.239</t>
  </si>
  <si>
    <t>2.1.7.240</t>
  </si>
  <si>
    <t>2.1.7.241</t>
  </si>
  <si>
    <t>2.1.7.242</t>
  </si>
  <si>
    <t>2.1.7.243</t>
  </si>
  <si>
    <t>2.1.7.244</t>
  </si>
  <si>
    <t>2.1.7.245</t>
  </si>
  <si>
    <t>2.1.7.246</t>
  </si>
  <si>
    <t>2.1.7.247</t>
  </si>
  <si>
    <t>2.1.7.248</t>
  </si>
  <si>
    <t>2.1.7.249</t>
  </si>
  <si>
    <t>Voor onderstaande vragen over klanten dient u uit te gaan van de peildatum: 31-12-2019</t>
  </si>
  <si>
    <t xml:space="preserve">Aantal doelvennootschappen volgens uw interne risico-indeling* </t>
  </si>
  <si>
    <t>Vestiging doelvennootschappen/doelvennootschappen</t>
  </si>
  <si>
    <r>
      <t xml:space="preserve">Bancaire transacties: vermeld de totale omvang van de </t>
    </r>
    <r>
      <rPr>
        <b/>
        <i/>
        <sz val="8"/>
        <rFont val="Verdana"/>
        <family val="2"/>
      </rPr>
      <t>bancaire</t>
    </r>
    <r>
      <rPr>
        <sz val="8"/>
        <rFont val="Verdana"/>
        <family val="2"/>
      </rPr>
      <t xml:space="preserve"> transacties van (of ten behoeve van) alle doelvennootschappen gezamenlijk gedurende het afgelopen kalenderjaar (zowel inkomend als uitgaand). Maak een zo goed mogelijke schatting van de som van alle bancaire transacties van (of ten behoeve van) de doelvennootschappen van uw trustkantoor en selecteer een van de beschikbare antwoordmogelijkheden in het drop-down menu
U heeft de keuze uit 5 antwoordstaffels: (in €)
     0    &lt;   1 mln
 1 mln  &lt;  10 mln
 10 mln  &lt;  100 mln
100 mln  &lt;  500 mln 
       &gt; 500 mln </t>
    </r>
  </si>
  <si>
    <r>
      <t xml:space="preserve">Niet-bancaire transacties: vermeld de totale omvang van de </t>
    </r>
    <r>
      <rPr>
        <b/>
        <i/>
        <sz val="8"/>
        <rFont val="Verdana"/>
        <family val="2"/>
      </rPr>
      <t>niet-bancaire</t>
    </r>
    <r>
      <rPr>
        <sz val="8"/>
        <rFont val="Verdana"/>
        <family val="2"/>
      </rPr>
      <t xml:space="preserve"> transacties van (of ten behoeve van) alle doelvennootschappen gezamenlijk gedurende het afgelopen kalenderjaar. Maak een zo goed mogelijke schatting van de som van alle niet-bancaire transacties van (of ten behoeve van) de doelvennootschappen van uw trustkantoor en selecteer een van de beschikbare antwoordmogelijkheden in het drop-down menu
U heeft de keuze uit 5 antwoordstaffels: (in €)
     0    &lt;   1 mln
 1 mln  &lt;  10 mln
 10 mln  &lt;  100 mln
100 mln  &lt;  500 mln 
       &gt; 500 mln </t>
    </r>
  </si>
  <si>
    <t>MIT.01.01</t>
  </si>
  <si>
    <t>MIT.01.02</t>
  </si>
  <si>
    <t>MIT.01.03</t>
  </si>
  <si>
    <t>MIT.01.04</t>
  </si>
  <si>
    <t>MIT.01.05</t>
  </si>
  <si>
    <t>MIT.01.06</t>
  </si>
  <si>
    <t>MIT.01.07</t>
  </si>
  <si>
    <t>MIT.01.08</t>
  </si>
  <si>
    <r>
      <t xml:space="preserve">Indien u vraag MIT.01.01 met "Ja" heeft beantwoord: 
Heeft de geformuleerde </t>
    </r>
    <r>
      <rPr>
        <i/>
        <sz val="8"/>
        <rFont val="Verdana"/>
        <family val="2"/>
      </rPr>
      <t>integrity risk appetite</t>
    </r>
    <r>
      <rPr>
        <sz val="8"/>
        <rFont val="Verdana"/>
        <family val="2"/>
      </rPr>
      <t xml:space="preserve"> betrekking op de hieronder genoemde onderwerpen?
Als u vraag MIT.01.01 met "Nee" heeft beantwoord kunt u hier "N.v.t." selecteren.</t>
    </r>
  </si>
  <si>
    <t>Geef een schatting van het % medewerkers dat op de hoogte is van de actuele vastgestelde integrity risk appetite van uw trustkantoor.</t>
  </si>
  <si>
    <t>MIT.02.02</t>
  </si>
  <si>
    <t>MIT.02.01</t>
  </si>
  <si>
    <t>MIT.03.01</t>
  </si>
  <si>
    <t>MIT.03.02</t>
  </si>
  <si>
    <t>MIT.03.03</t>
  </si>
  <si>
    <t>MIT.04</t>
  </si>
  <si>
    <t>Indien u MIT.04 met "Ja" heeft beantwoord:
Indien u MIT.04 met "Nee" heeft beantwoord kunt u hier "0" (=januari-00) invullen.</t>
  </si>
  <si>
    <t>MIT.06.01</t>
  </si>
  <si>
    <t>MIT.06.02</t>
  </si>
  <si>
    <t>MIT.07.03</t>
  </si>
  <si>
    <t>MIT.07.04</t>
  </si>
  <si>
    <t>MIT.07.07</t>
  </si>
  <si>
    <t>MIT.07.06</t>
  </si>
  <si>
    <t>MIT.07.08</t>
  </si>
  <si>
    <t>MIT.07.09</t>
  </si>
  <si>
    <t>MIT.07.10</t>
  </si>
  <si>
    <t>MIT.07.11</t>
  </si>
  <si>
    <t>MIT.07.12</t>
  </si>
  <si>
    <t>MIT.07.a</t>
  </si>
  <si>
    <t>MIT.07.b</t>
  </si>
  <si>
    <r>
      <t xml:space="preserve">Welke van de hieronder genoemde integriteitsrisico's zijn opgenomen in uw meest recente SIRA, en -zo ja- hoeveel scenario’s zijn er opgesteld?
</t>
    </r>
    <r>
      <rPr>
        <i/>
        <sz val="8"/>
        <rFont val="Verdana"/>
        <family val="2"/>
      </rPr>
      <t>Scenario: beschrijving van de wijze waarop een integriteitsrisico zich kan manifesteren. Bij deze vraag zijn we geïnteresseerd in het aantal scenario’s per vermeld integriteitsrisico dat uw organisatie in de SIRA heeft opgenomen.</t>
    </r>
  </si>
  <si>
    <t>Betrokkenheid van functionarissen bij het uitvoeren (incl. evalueren) van de meest recente SIRA</t>
  </si>
  <si>
    <t>Licht toe of/hoe de uitkomst van de meest recente SIRA bekend is gemaakt/gecommuniceerd aan de medewerkers van het trustkantoor?</t>
  </si>
  <si>
    <t>Geef hier een toelichting op uw antwoord op voorgaande vraag</t>
  </si>
  <si>
    <t>Indien u MIT.17.01 met "Ja" heeft beantwoord: 
Geef aan welke aspecten u betrekt bij het verwachte transactieprofiel.
Indien u MIT.17.01 met "Nee" heeft beantwoord kunt u bij deze vragen "N.v.t." selecteren als antwoord.</t>
  </si>
  <si>
    <t>Licht uw antwoord op voorgaande vraag toe. Verplicht indien u bij MIT.19.02 'Nee' of "N.v.t." heeft ingevuld.</t>
  </si>
  <si>
    <t xml:space="preserve">Maakt uw trustkantoor in het transactiemonitoringproces gebruik van een gestandardiseerd normenkader t.a.v. de hieronder genoemde indicatoren:
</t>
  </si>
  <si>
    <t>Overige (licht toe bij MIT.22)</t>
  </si>
  <si>
    <t xml:space="preserve">De volgende vragen gaan over het proces van transactiemonitoring bij uw trustkantoor gedurende het afgelopen jaar: de afhandeling van de transacties die zijn geselecteerd op basis van de in voorgaande vraag vermelde indicatoren. 
</t>
  </si>
  <si>
    <r>
      <t>Heeft uw trustkantoor op elk moment</t>
    </r>
    <r>
      <rPr>
        <b/>
        <sz val="8"/>
        <rFont val="Verdana"/>
        <family val="2"/>
      </rPr>
      <t xml:space="preserve"> real-time </t>
    </r>
    <r>
      <rPr>
        <sz val="8"/>
        <rFont val="Verdana"/>
        <family val="2"/>
      </rPr>
      <t>inzicht in alle transacties (ten behoeve) van haar doelvennootschappen?</t>
    </r>
  </si>
  <si>
    <t xml:space="preserve">Is de functionaris die betrokken is bij het monitoren van transacties van de doelvennootschappen ook betrokken bij de totstandkoming van de transacties ten behoeve van de doelvennootschappen?
</t>
  </si>
  <si>
    <t>- aantal DV's in risico categorie "onacceptabel"**</t>
  </si>
  <si>
    <t>Verricht uw instelling analyses van transacties om afwijkende transactiepatronen te detecteren buiten het standaard transactiemonitoring om (zoals netwerkanalyses). Licht uw antwoord toe bij MIT.25</t>
  </si>
  <si>
    <t xml:space="preserve">Toelichting (optioneel) bij bovenstaande vragen van onderdeel Opleiding &amp; training:
</t>
  </si>
  <si>
    <t>Wat is de datum waarop deze audit-rapportage is geagendeerd en besproken in het bestuur?
Als deze rapportage niet is besproken kun u hier een "0" invullen.</t>
  </si>
  <si>
    <t>Voer een datum in (dd/mm/yyyy of dd-mm-yyyy)</t>
  </si>
  <si>
    <r>
      <t xml:space="preserve">Vermeld het aantal (LET OP: in </t>
    </r>
    <r>
      <rPr>
        <i/>
        <sz val="11"/>
        <color rgb="FF9C0006"/>
        <rFont val="Calibri"/>
        <family val="2"/>
        <scheme val="minor"/>
      </rPr>
      <t>UREN per WEEK)</t>
    </r>
  </si>
  <si>
    <t>Instelling Specifieke Informatie 2020 (ISI-Formulier)</t>
  </si>
  <si>
    <t>Dagelijks beleidsbepalers</t>
  </si>
  <si>
    <t>Activiteiten van doelvennootschappen</t>
  </si>
  <si>
    <t>Aantal accountmanagers werkzaam bij uw trustkantoor (in fte) op peildatum 31-12-2019</t>
  </si>
  <si>
    <t>Aantal doelvennootschappen waaraan uw trustkantoor trustdiensten verleent (peildatum: 31-12-2019, zie hierboven)</t>
  </si>
  <si>
    <t>Verloop doelvennootschappen</t>
  </si>
  <si>
    <t xml:space="preserve">Het verloop van het aantal doelvennootschappen waaraan uw trustkantoor trustdiensten verleent </t>
  </si>
  <si>
    <t xml:space="preserve">- aantal DV's per 1 januari van het afgelopen kalenderjaar </t>
  </si>
  <si>
    <t>- aantal DV's per 31 december van het afgelopen kalenderjaar</t>
  </si>
  <si>
    <t>- overige mutaties (bijv.: fusies, faillissement etc)</t>
  </si>
  <si>
    <t>- BIJ: aantal DV's geaccepteerd als nieuwe klant</t>
  </si>
  <si>
    <t>- AF: aantal DV's afscheid van genomen</t>
  </si>
  <si>
    <t>Aantal DV's dat deze dienst afneemt (31-12-2019)</t>
  </si>
  <si>
    <t>Welke functionaris binnen het bestuur/directie is aangewezen als verantwoordelijke voor de naleving van de Wwft?</t>
  </si>
  <si>
    <t>DV's met activiteiten** in:</t>
  </si>
  <si>
    <t>* UBO: zie de toelichting bij vraag 1.3
** activiteit: handeling of samenstel van handelingen van -of ten behoeve van- een doelvennootschap. Bijvoorbeeld in de vorm van operationele activiteiten of de activiteiten van een dochters/deelneming/branche.</t>
  </si>
  <si>
    <t>Aantal UBO's* in:</t>
  </si>
  <si>
    <t xml:space="preserve">Aantal PEP's* in: </t>
  </si>
  <si>
    <t>Aantal DV's waarbij sprake is van een structuur met één of meer commanditaire vennootschappen dan wel buitenlandse rechtspersonen die qua eigenschappen/kenmerken vergelijkbaar zijn met een Nederlandse commanditaire vennootschap.</t>
  </si>
  <si>
    <t>-  aantal commanditaire vennootschappen, dan wel buitenlandse rechtspersonen die qua eigenschappen/kenmerken vergelijkbaar zijn met een Nederlandse commanditaire vennootschap</t>
  </si>
  <si>
    <t>-  aantal structuren waarbij uw trustkantoor zelf de rol heeft van vennoot in de commanditaire vennootschap dan wel in de buitenlandse rechtspersoon die qua eigenschappen/kenmerken vergelijkbaar zijn met een Nederlandse commanditaire vennootschap.</t>
  </si>
  <si>
    <t>Aantal DV's dat onderdeel is van een structuur met één of meer nominee shareholders</t>
  </si>
  <si>
    <t>Aantal DV's dat onderdeel is van een structuur waarin één (of meer) (Angelsaksiche) trust(s) is (zijn) opgenomen</t>
  </si>
  <si>
    <t>Aantal DV's dat onderdeel is van een structuur waarin één (of meer) stichting(en) is (zijn) opgenomen</t>
  </si>
  <si>
    <t>**Een private structuur is een structuur die (al dan niet middellijk) gehouden wordt door een of enkele natuurlijke personen, dan wel waar sprake is van feitelijke of bijzondere zeggenschap door een of enkele natuurlijke personen. Het betreft geen beursgenoteerde onderneming en geen staatsbedrijf.</t>
  </si>
  <si>
    <t>***NB: bij het bepalen van het aantal lagen dienen zowel de lagen onder als boven de doelvennootschap in acht te worden genomen (incl. de dv).</t>
  </si>
  <si>
    <t>****Een back-to-back lening is een kredietinstrument waarbij de kredietnemer geld of financiële instrumenten ter beschikking krijgt. De kredietverstrekker ontvangt daarvoor een zekerheid, direct of indirect, uit eigen liquide middelen van de kredietnemer bijvoorbeeld in de vorm van een deposito, garantiestelling of (in depot) ontvangen financiële waarden.</t>
  </si>
  <si>
    <t>Aantal DV's waarbij sprake is van back-to-back**** leningen bij de doelvennootschap en/of haar deelneming(en)</t>
  </si>
  <si>
    <t>Aantal DV's met  &gt; 5 lagen in de structuur***</t>
  </si>
  <si>
    <t>Aantal DV's met private structuur**</t>
  </si>
  <si>
    <t>Structuren*/eigenschappen doelvennootschappen</t>
  </si>
  <si>
    <t>*Structuur: het gaat hierbij om de eigendomsstructuur en de formele zeggenschapsstructuur van de DV, alsmede de relevante delen van de structuur van de groep waartoe de DV behoort.</t>
  </si>
  <si>
    <t>* Hierbij gaat het om de hoofdactiviteit van de structuur waar de DV onderdeel van is.</t>
  </si>
  <si>
    <t>Aantal inactieve DV's (&gt; 1 jaar geen transactie/activiteit (anders dan instandhouding)</t>
  </si>
  <si>
    <t>Worden bevoegdheden (waaronder volmachten) van functionarissen bij de doelvennootschappen periodiek gecontroleerd/gereviewd? Zo ja, met welke frequentie?</t>
  </si>
  <si>
    <t>MIT.17.03</t>
  </si>
  <si>
    <t>Licht uw antwoord op voorgaande vraag toe (verplicht als uw antwoord op voorgaande vraag "Nee" is):</t>
  </si>
  <si>
    <t xml:space="preserve">Maatschappelijke betamelijkheid wordt als een belangrijke voorwaarde gezien voor het vertrouwen van de maatschappij en daarmee ook de financiële stabiliteit in Nederland. Het betreft het handelen in lijn met hetgeen volgens het ongeschreven recht als maatschappelijk betamelijk wordt gezien. </t>
  </si>
  <si>
    <t>Heeft u kennis genomen van de per 15 januari 2020 gepubliceerde “Beleidsregel maatschappelijke betamelijkheid trustkantoren”</t>
  </si>
  <si>
    <t>Heeft uw organisatie om invulling te geven aan maatschappelijke betamelijkheid veranderingen doorgevoerd in het beleid en de procedures van uw organisatie?</t>
  </si>
  <si>
    <t>Ja, maar deze veranderingen waren al doorgevoerd vòòr deze beleidsregel</t>
  </si>
  <si>
    <t>Ja, deze veranderingen zijn doorgevoerd n.a.v. deze beleidsregel</t>
  </si>
  <si>
    <t>Bij welk(e) functionaris/afdeling is de (mede)verantwoordelijkheid (cf. art. 2.3.c van de Beleidsregel) voor bewustwording inzake maatschappelijk betamelijkheid belegd?</t>
  </si>
  <si>
    <t xml:space="preserve">Heeft uw organisatie interne bijeenkomsten gehad specifiek en alleen gericht op het stimuleren van actieve discussie  over “Maatschappelijk betamelijkheid”? </t>
  </si>
  <si>
    <t>Geef aan welke nationale of internationale akkoorden, richtlijnen, convenanten of andere vormen van geformaliseerde samenwerking, in dit concrete plan door uw trustkantoor worden onderschreven (of waaraan uw trustkantoor zich heeft gecommitteerd) om te bereiken dat aan voornoemde maatschappelijke doelen (zie MIT.45.4) wordt vormgegeven.</t>
  </si>
  <si>
    <t>*Indien uw trustkantoor andere benamingen hanteert bij de risico-indeling kies dan de categorie die het meest van toepassing is. Indien uw trustkantoor hierbij onderscheid maakt tussen bruto en netto risico dient u uit te gaan van het netto risico.
**Voorbeeld: dit kan o.a. ontstaan zijn door aanscherping van de integrity risk appetite van uw trustkantoor</t>
  </si>
  <si>
    <t>Wordt hierbij in kaart gebracht: substance (fiscaal)</t>
  </si>
  <si>
    <t xml:space="preserve">Naam van de medewerker van uw organisatie die fungeert als contactpersoon voor deze rapportage </t>
  </si>
  <si>
    <t xml:space="preserve">Vermeld het aantal medewerkers (in fte op jaarbasis) dat werkzaam is in het transactiemonitoringsproces bij uw trustkantoor op peildatum 31-12-2019.
Indien dit cijfer niet beschikbaar is geef dan een schatting.
</t>
  </si>
  <si>
    <t>VN-sanctielijsten</t>
  </si>
  <si>
    <t>Indien u MIT.27.05 met "Ja" heeft beantwoord:
Geef aan welke andere sanctielijsten worden gebruikt bij deze controle.
Indien u MIT.27.05 met "Nee" heeft beantwoord kunt hier "N.v.t." selecteren</t>
  </si>
  <si>
    <t>MIT.27.05</t>
  </si>
  <si>
    <t>MIT.40.04</t>
  </si>
  <si>
    <t>Wat is de naam en/of bedrijfsnaam van de auditor?</t>
  </si>
  <si>
    <t xml:space="preserve">Vermeld de (firma)naam (verplicht) </t>
  </si>
  <si>
    <t>Statutaire naam van uw trustkantoor</t>
  </si>
  <si>
    <t>Aantal bestuurders van uw trustkantoor:</t>
  </si>
  <si>
    <t xml:space="preserve">
Aantal dagelijks beleidsbepalers van uw trustkantoor:
Als uw trustkantoor minder dan 6 dagelijks beleidsbepalers heeft kunt u de antwoordvelden hieronder die niet van toepassing zijn leeg laten.</t>
  </si>
  <si>
    <r>
      <t xml:space="preserve">
 Aantal</t>
    </r>
    <r>
      <rPr>
        <b/>
        <u/>
        <sz val="8"/>
        <rFont val="Verdana"/>
        <family val="2"/>
      </rPr>
      <t xml:space="preserve"> natuurlijke personen </t>
    </r>
    <r>
      <rPr>
        <sz val="8"/>
        <rFont val="Verdana"/>
        <family val="2"/>
      </rPr>
      <t xml:space="preserve">dat is aan te merken als UBO* van het trustkantoor (let op: het gaat hier dus </t>
    </r>
    <r>
      <rPr>
        <b/>
        <sz val="8"/>
        <rFont val="Verdana"/>
        <family val="2"/>
      </rPr>
      <t xml:space="preserve">niet </t>
    </r>
    <r>
      <rPr>
        <sz val="8"/>
        <rFont val="Verdana"/>
        <family val="2"/>
      </rPr>
      <t>om de UBO's van cliënten!):
Als uw trustkantoor minder dan 6 UBO's heeft kunt u de antwoordvelden hieronder die niet van toepassing zijn leeg laten.</t>
    </r>
  </si>
  <si>
    <t>Toelichting:
Vermeld hier de gevraagde gegevens als sprake is van meer dan 6 UBO's (verplicht indien &gt;6) en/of geef een toelichting als sprake is van een combinatie van rollen bij de vermelde UBO's:</t>
  </si>
  <si>
    <t>Controletelling:</t>
  </si>
  <si>
    <t>- aantal UBO's* (van doelvennootschappen) met de Nederlandse nationaliteit</t>
  </si>
  <si>
    <r>
      <t xml:space="preserve">- aantal UBO's* (van doelvennootschappen) dat </t>
    </r>
    <r>
      <rPr>
        <b/>
        <sz val="8"/>
        <rFont val="Verdana"/>
        <family val="2"/>
      </rPr>
      <t xml:space="preserve">niet </t>
    </r>
    <r>
      <rPr>
        <sz val="8"/>
        <rFont val="Verdana"/>
        <family val="2"/>
      </rPr>
      <t>de Nederlandse nationaliteit heeft</t>
    </r>
  </si>
  <si>
    <t>- aantal UBO's* (van doelvennootschappen) dat kwalificeert als PEP</t>
  </si>
  <si>
    <t>Aantal UBO's/PEP's* in de volgende landen (volgorde: ISO-2 landcode)
Aantal DV's met activiteiten** in de volgende landen 
* uitgangspunt UBO/PEP: het gaat hier om de nationaliteit van de UBO's/PEP's van de doelvennootschappen
** activiteit: handeling of samenstel van handelingen van -of ten behoeve van- een doelvennootschap. Bijvoorbeeld in de vorm van operationele activiteiten of de activiteiten van een dochters/deelneming/branche.
INVULTIP voor deze vraag: vul eerst alle antwoordvelden met een 0 en wijzig vervolgens de velden waar een groter getal dient te staan.</t>
  </si>
  <si>
    <t>De door u gekozen antwoordcombinatie is niet mogelijk</t>
  </si>
  <si>
    <t xml:space="preserve">     51 &lt;</t>
  </si>
  <si>
    <r>
      <t xml:space="preserve">Heeft uw instelling een </t>
    </r>
    <r>
      <rPr>
        <b/>
        <i/>
        <sz val="8"/>
        <rFont val="Verdana"/>
        <family val="2"/>
      </rPr>
      <t>integrity risk appetite</t>
    </r>
    <r>
      <rPr>
        <sz val="8"/>
        <rFont val="Verdana"/>
        <family val="2"/>
      </rPr>
      <t xml:space="preserve"> geformuleerd en vastgelegd?</t>
    </r>
  </si>
  <si>
    <t>Wanneer is uw integrity risk appetite voor het laatst vastgesteld?</t>
  </si>
  <si>
    <t>Vaststelling Integrity risk appetite
Indien u MIT.01.01 met "Ja" heeft beantwoord: beantwoord onderstaande vragen
Indien u MIT.01.01 met "Nee" heeft beantwoord kunt u hier resp. "0" (=januari-00)  en "N.v.t." invullen.</t>
  </si>
  <si>
    <t>Op welke wijze is de vastgestelde integrity risk appetite bekend gemaakt/gecommuniceerd aan de medewerkers van het trustkantoor?</t>
  </si>
  <si>
    <r>
      <t xml:space="preserve">Heeft uw instelling een </t>
    </r>
    <r>
      <rPr>
        <b/>
        <i/>
        <sz val="8"/>
        <rFont val="Verdana"/>
        <family val="2"/>
      </rPr>
      <t>Systematische integriteitsrisicoanalyse (SIRA)</t>
    </r>
    <r>
      <rPr>
        <sz val="8"/>
        <rFont val="Verdana"/>
        <family val="2"/>
      </rPr>
      <t xml:space="preserve"> uitgevoerd?</t>
    </r>
  </si>
  <si>
    <t>Hoeveel transacties zijn er in het afgelopen kalenderjaar geselecteerd o.b.v. de in voorgaande vraag genoemde indicatoren (alerts)?</t>
  </si>
  <si>
    <t>Deze transacties worden wèl  betrokken in het transactiemonitoring-proces</t>
  </si>
  <si>
    <t>Deze transacties worden niet  betrokken in het transactiemonitoring-proces</t>
  </si>
  <si>
    <t xml:space="preserve">Toelichting bij bovenstaande vragen over Transactiemonitoring (verplicht indien u bij MIT.22/23/24 "Nee" of "N.v.t." hebt geantwoord):
</t>
  </si>
  <si>
    <t xml:space="preserve">Controleert uw instelling voorafgaand aan dienstverlening aan relaties of deze relaties voorkomen op sanctielijsten?
</t>
  </si>
  <si>
    <t xml:space="preserve">Controleert uw instelling na aanvang van de dienstverlening of een cliënt en zijn UBO’s voorkomen op de sanctielijsten? Zo ja, hoe vaak voert u deze controle uit?
Selecteer alle mogelijkheden, er zijn meerdere antwoorden mogelijk.
</t>
  </si>
  <si>
    <t>0 &lt; 1</t>
  </si>
  <si>
    <t xml:space="preserve">Controleert uw instelling bij het uitvoeren van (cliënt) transacties of een tegenpartij voorkomt op een sanctielijst?
Het betreft transacties die uw instelling verricht voor of namens uw cliënten of met (professionele) tegenpartijen.
Maak daarbij onderscheid tussen laag, midden, en hoogrisico doelvennootschappen.
</t>
  </si>
  <si>
    <t xml:space="preserve">Toelichting bij bovenstaande vragen over sanctiescreening Verplicht indien u bij MIT.30 "Nee" of "N.v.t." heeft geantwoord:
</t>
  </si>
  <si>
    <t>Vermeld voor uw instelling of één persoon binnen het bestuur/directie is aangewezen als verantwoordelijke voor de naleving van de Wwft.
Als u deze vraag met "nee" hebt beantwoord kunt u bij de volgende vragen van MIT.44 "n.v.t." selecteren.</t>
  </si>
  <si>
    <r>
      <t xml:space="preserve">Vermeld op het separate tabblad van alle doelvennootschappen waaraan uw trustkantoor diensten verleent: de </t>
    </r>
    <r>
      <rPr>
        <b/>
        <sz val="8"/>
        <rFont val="Verdana"/>
        <family val="2"/>
      </rPr>
      <t>statutaire naam</t>
    </r>
    <r>
      <rPr>
        <sz val="8"/>
        <rFont val="Verdana"/>
        <family val="2"/>
      </rPr>
      <t xml:space="preserve"> en het </t>
    </r>
    <r>
      <rPr>
        <b/>
        <sz val="8"/>
        <rFont val="Verdana"/>
        <family val="2"/>
      </rPr>
      <t>RSIN-nummer</t>
    </r>
    <r>
      <rPr>
        <sz val="8"/>
        <rFont val="Verdana"/>
        <family val="2"/>
      </rPr>
      <t>. Maak daarbij gebruik van het format/sjabloon zoals aangegeven in het separate tabblad. Het aantal vermelde doelvennootschappen dient overeen te komen met uw antwoord bij vraag 2.1.1.1.
Het is mogelijk om de gevraagde gegevens in het separate tabblad te kopiëren/plakken.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</si>
</sst>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3]mmmm/yy;@"/>
    <numFmt numFmtId="165" formatCode="&quot;€&quot;\ #,##0"/>
  </numFmts>
  <fonts count="36" x14ac:knownFonts="1">
    <font>
      <sz val="11"/>
      <color theme="1"/>
      <name val="Calibri"/>
      <family val="2"/>
      <scheme val="minor"/>
    </font>
    <font>
      <sz val="10"/>
      <name val="Segoe UI"/>
      <family val="2"/>
    </font>
    <font>
      <sz val="10"/>
      <name val="Arial"/>
      <family val="2"/>
    </font>
    <font>
      <sz val="11"/>
      <color theme="1"/>
      <name val="Verdana"/>
      <family val="2"/>
    </font>
    <font>
      <sz val="11"/>
      <name val="Verdana"/>
      <family val="2"/>
    </font>
    <font>
      <sz val="8"/>
      <name val="Verdana"/>
      <family val="2"/>
    </font>
    <font>
      <b/>
      <sz val="8"/>
      <name val="Verdana"/>
      <family val="2"/>
    </font>
    <font>
      <b/>
      <sz val="11"/>
      <color theme="1"/>
      <name val="Calibri"/>
      <family val="2"/>
      <scheme val="minor"/>
    </font>
    <font>
      <b/>
      <sz val="11"/>
      <name val="Verdana"/>
      <family val="2"/>
    </font>
    <font>
      <sz val="11"/>
      <name val="Calibri"/>
      <family val="2"/>
      <scheme val="minor"/>
    </font>
    <font>
      <sz val="11"/>
      <color rgb="FFFF0000"/>
      <name val="Calibri"/>
      <family val="2"/>
      <scheme val="minor"/>
    </font>
    <font>
      <b/>
      <sz val="9"/>
      <name val="Verdana"/>
      <family val="2"/>
    </font>
    <font>
      <sz val="11"/>
      <color rgb="FF9C0006"/>
      <name val="Calibri"/>
      <family val="2"/>
      <scheme val="minor"/>
    </font>
    <font>
      <b/>
      <sz val="11"/>
      <color rgb="FF9C0006"/>
      <name val="Calibri"/>
      <family val="2"/>
      <scheme val="minor"/>
    </font>
    <font>
      <b/>
      <sz val="11"/>
      <name val="Calibri"/>
      <family val="2"/>
      <scheme val="minor"/>
    </font>
    <font>
      <sz val="9"/>
      <name val="Verdana"/>
      <family val="2"/>
    </font>
    <font>
      <b/>
      <sz val="9"/>
      <name val="Calibri"/>
      <family val="2"/>
    </font>
    <font>
      <b/>
      <sz val="9"/>
      <color theme="3" tint="-0.249977111117893"/>
      <name val="Verdana"/>
      <family val="2"/>
    </font>
    <font>
      <sz val="8"/>
      <color theme="1"/>
      <name val="Verdana"/>
      <family val="2"/>
    </font>
    <font>
      <sz val="11"/>
      <color theme="1"/>
      <name val="Calibri"/>
      <family val="2"/>
      <scheme val="minor"/>
    </font>
    <font>
      <sz val="22"/>
      <color theme="3" tint="-0.249977111117893"/>
      <name val="Verdana"/>
      <family val="2"/>
    </font>
    <font>
      <b/>
      <sz val="11"/>
      <color theme="3" tint="-0.249977111117893"/>
      <name val="Verdana"/>
      <family val="2"/>
    </font>
    <font>
      <sz val="9"/>
      <color theme="1"/>
      <name val="Verdana"/>
      <family val="2"/>
    </font>
    <font>
      <sz val="11"/>
      <color theme="3" tint="-0.249977111117893"/>
      <name val="Verdana"/>
      <family val="2"/>
    </font>
    <font>
      <b/>
      <sz val="8"/>
      <color theme="3" tint="-0.249977111117893"/>
      <name val="Verdana"/>
      <family val="2"/>
    </font>
    <font>
      <i/>
      <sz val="9"/>
      <color theme="3" tint="-0.249977111117893"/>
      <name val="Verdana"/>
      <family val="2"/>
    </font>
    <font>
      <sz val="9"/>
      <color theme="3" tint="-0.249977111117893"/>
      <name val="Verdana"/>
      <family val="2"/>
    </font>
    <font>
      <sz val="8"/>
      <color theme="3" tint="-0.249977111117893"/>
      <name val="Verdana"/>
      <family val="2"/>
    </font>
    <font>
      <b/>
      <sz val="11"/>
      <color theme="1"/>
      <name val="Calibri"/>
      <family val="2"/>
    </font>
    <font>
      <b/>
      <sz val="9"/>
      <color theme="1"/>
      <name val="Calibri"/>
      <family val="2"/>
    </font>
    <font>
      <sz val="9"/>
      <color theme="1"/>
      <name val="Calibri"/>
      <family val="2"/>
    </font>
    <font>
      <i/>
      <sz val="8"/>
      <name val="Verdana"/>
      <family val="2"/>
    </font>
    <font>
      <b/>
      <i/>
      <sz val="8"/>
      <name val="Verdana"/>
      <family val="2"/>
    </font>
    <font>
      <i/>
      <sz val="7.5"/>
      <name val="Verdana"/>
      <family val="2"/>
    </font>
    <font>
      <i/>
      <sz val="11"/>
      <color rgb="FF9C0006"/>
      <name val="Calibri"/>
      <family val="2"/>
      <scheme val="minor"/>
    </font>
    <font>
      <b/>
      <u/>
      <sz val="8"/>
      <name val="Verdana"/>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rgb="FFE7F0F9"/>
        <bgColor indexed="64"/>
      </patternFill>
    </fill>
    <fill>
      <patternFill patternType="solid">
        <fgColor rgb="FFFFC7CE"/>
      </patternFill>
    </fill>
    <fill>
      <patternFill patternType="solid">
        <fgColor rgb="FFD4E5F4"/>
        <bgColor indexed="64"/>
      </patternFill>
    </fill>
    <fill>
      <patternFill patternType="solid">
        <fgColor theme="0"/>
        <bgColor theme="4" tint="0.79998168889431442"/>
      </patternFill>
    </fill>
    <fill>
      <patternFill patternType="solid">
        <fgColor theme="9" tint="0.79998168889431442"/>
        <bgColor indexed="65"/>
      </patternFill>
    </fill>
    <fill>
      <patternFill patternType="solid">
        <fgColor theme="4" tint="0.59999389629810485"/>
        <bgColor theme="4" tint="0.59999389629810485"/>
      </patternFill>
    </fill>
    <fill>
      <patternFill patternType="solid">
        <fgColor theme="0" tint="-0.14999847407452621"/>
        <bgColor indexed="64"/>
      </patternFill>
    </fill>
  </fills>
  <borders count="21">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ck">
        <color theme="0"/>
      </left>
      <right style="thick">
        <color theme="0"/>
      </right>
      <top style="thin">
        <color theme="0"/>
      </top>
      <bottom style="thin">
        <color theme="0"/>
      </bottom>
      <diagonal/>
    </border>
    <border>
      <left/>
      <right style="thick">
        <color theme="0"/>
      </right>
      <top style="thin">
        <color theme="0"/>
      </top>
      <bottom style="thin">
        <color theme="0"/>
      </bottom>
      <diagonal/>
    </border>
    <border>
      <left style="thick">
        <color theme="0"/>
      </left>
      <right/>
      <top style="thin">
        <color theme="0"/>
      </top>
      <bottom style="thin">
        <color theme="0"/>
      </bottom>
      <diagonal/>
    </border>
    <border>
      <left/>
      <right/>
      <top style="thin">
        <color theme="0"/>
      </top>
      <bottom/>
      <diagonal/>
    </border>
  </borders>
  <cellStyleXfs count="6">
    <xf numFmtId="0" fontId="0" fillId="0" borderId="0"/>
    <xf numFmtId="0" fontId="1" fillId="2" borderId="0">
      <alignment vertical="center"/>
    </xf>
    <xf numFmtId="3" fontId="2" fillId="4" borderId="2" applyFont="0">
      <alignment horizontal="right" vertical="center"/>
      <protection locked="0"/>
    </xf>
    <xf numFmtId="0" fontId="12" fillId="6" borderId="0" applyNumberFormat="0" applyBorder="0" applyAlignment="0" applyProtection="0"/>
    <xf numFmtId="0" fontId="19" fillId="9" borderId="0" applyNumberFormat="0" applyBorder="0" applyAlignment="0" applyProtection="0"/>
    <xf numFmtId="9" fontId="19" fillId="0" borderId="0" applyFont="0" applyFill="0" applyBorder="0" applyAlignment="0" applyProtection="0"/>
  </cellStyleXfs>
  <cellXfs count="202">
    <xf numFmtId="0" fontId="0" fillId="0" borderId="0" xfId="0"/>
    <xf numFmtId="0" fontId="5" fillId="3" borderId="1" xfId="0" applyFont="1" applyFill="1" applyBorder="1" applyAlignment="1" applyProtection="1">
      <alignment vertical="top" wrapText="1"/>
    </xf>
    <xf numFmtId="0" fontId="3" fillId="0" borderId="0" xfId="0" applyFont="1" applyFill="1" applyProtection="1"/>
    <xf numFmtId="0" fontId="5" fillId="0" borderId="0" xfId="0" applyFont="1" applyFill="1" applyAlignment="1" applyProtection="1">
      <alignment horizontal="right" vertical="top"/>
    </xf>
    <xf numFmtId="0" fontId="5" fillId="0" borderId="4" xfId="0" applyFont="1" applyFill="1" applyBorder="1" applyAlignment="1" applyProtection="1">
      <alignment vertical="top"/>
    </xf>
    <xf numFmtId="3" fontId="5" fillId="5" borderId="3" xfId="2" applyFont="1" applyFill="1" applyBorder="1" applyAlignment="1" applyProtection="1">
      <alignment horizontal="center" vertical="top"/>
      <protection locked="0"/>
    </xf>
    <xf numFmtId="0" fontId="5" fillId="0" borderId="0" xfId="0" applyFont="1" applyFill="1" applyBorder="1" applyAlignment="1" applyProtection="1">
      <alignment vertical="top"/>
    </xf>
    <xf numFmtId="0" fontId="9" fillId="0" borderId="0" xfId="0" applyFont="1"/>
    <xf numFmtId="0" fontId="5" fillId="0" borderId="1" xfId="0" applyFont="1" applyFill="1" applyBorder="1" applyAlignment="1" applyProtection="1">
      <alignment vertical="top" wrapText="1"/>
    </xf>
    <xf numFmtId="0" fontId="5" fillId="0" borderId="0" xfId="0" applyFont="1" applyFill="1" applyBorder="1" applyAlignment="1" applyProtection="1">
      <alignment vertical="top" wrapText="1"/>
    </xf>
    <xf numFmtId="0" fontId="13" fillId="0" borderId="0" xfId="3" applyFont="1" applyFill="1"/>
    <xf numFmtId="0" fontId="12" fillId="6" borderId="0" xfId="3" applyBorder="1" applyAlignment="1" applyProtection="1">
      <alignment vertical="top"/>
    </xf>
    <xf numFmtId="0" fontId="12" fillId="6" borderId="0" xfId="3" applyBorder="1" applyAlignment="1" applyProtection="1">
      <alignment vertical="center"/>
    </xf>
    <xf numFmtId="0" fontId="0" fillId="0" borderId="0" xfId="0" applyAlignment="1">
      <alignment vertical="center" wrapText="1"/>
    </xf>
    <xf numFmtId="0" fontId="0" fillId="7" borderId="0" xfId="0" applyFill="1" applyAlignment="1"/>
    <xf numFmtId="0" fontId="0" fillId="5" borderId="0" xfId="0" applyFill="1" applyAlignment="1"/>
    <xf numFmtId="0" fontId="0" fillId="7" borderId="0" xfId="0" applyFill="1" applyAlignment="1">
      <alignment vertical="center" wrapText="1"/>
    </xf>
    <xf numFmtId="0" fontId="0" fillId="5" borderId="0" xfId="0" applyFill="1" applyAlignment="1">
      <alignment vertical="center" wrapText="1"/>
    </xf>
    <xf numFmtId="0" fontId="0" fillId="0" borderId="0" xfId="0" applyAlignment="1">
      <alignment horizontal="right" vertical="center" wrapText="1"/>
    </xf>
    <xf numFmtId="0" fontId="7" fillId="0" borderId="0" xfId="0" applyFont="1" applyAlignment="1">
      <alignment horizontal="left" vertical="center"/>
    </xf>
    <xf numFmtId="0" fontId="7" fillId="0" borderId="0" xfId="0" applyFont="1" applyAlignment="1"/>
    <xf numFmtId="0" fontId="0" fillId="0" borderId="0" xfId="0" applyAlignment="1"/>
    <xf numFmtId="0" fontId="0" fillId="0" borderId="0" xfId="0" applyFill="1" applyAlignment="1"/>
    <xf numFmtId="0" fontId="11" fillId="2" borderId="0" xfId="0" applyFont="1" applyFill="1" applyAlignment="1" applyProtection="1">
      <alignment horizontal="center"/>
    </xf>
    <xf numFmtId="0" fontId="10" fillId="5" borderId="0" xfId="0" applyFont="1" applyFill="1" applyAlignment="1"/>
    <xf numFmtId="0" fontId="10" fillId="7" borderId="0" xfId="0" applyFont="1" applyFill="1" applyAlignment="1"/>
    <xf numFmtId="0" fontId="9" fillId="7" borderId="0" xfId="0" applyFont="1" applyFill="1" applyAlignment="1"/>
    <xf numFmtId="0" fontId="4" fillId="2" borderId="0" xfId="0" applyFont="1" applyFill="1" applyProtection="1"/>
    <xf numFmtId="0" fontId="4" fillId="0" borderId="0" xfId="0" applyFont="1" applyFill="1" applyProtection="1"/>
    <xf numFmtId="0" fontId="4" fillId="0" borderId="0" xfId="0" applyFont="1" applyProtection="1"/>
    <xf numFmtId="0" fontId="11" fillId="0" borderId="0" xfId="0" applyFont="1" applyFill="1" applyAlignment="1" applyProtection="1">
      <alignment horizontal="center" wrapText="1"/>
    </xf>
    <xf numFmtId="0" fontId="14" fillId="0" borderId="0" xfId="0" applyFont="1" applyAlignment="1"/>
    <xf numFmtId="0" fontId="9" fillId="5" borderId="0" xfId="0" applyFont="1" applyFill="1" applyAlignment="1"/>
    <xf numFmtId="14" fontId="15" fillId="2" borderId="0" xfId="0" applyNumberFormat="1" applyFont="1" applyFill="1" applyBorder="1" applyProtection="1"/>
    <xf numFmtId="0" fontId="5" fillId="8" borderId="0" xfId="0" applyFont="1" applyFill="1" applyBorder="1" applyAlignment="1" applyProtection="1">
      <alignment vertical="top" wrapText="1"/>
    </xf>
    <xf numFmtId="0" fontId="17" fillId="2" borderId="0" xfId="0" applyFont="1" applyFill="1" applyAlignment="1" applyProtection="1">
      <alignment horizontal="center"/>
    </xf>
    <xf numFmtId="0" fontId="5" fillId="0" borderId="4" xfId="0" applyFont="1" applyFill="1" applyBorder="1" applyAlignment="1" applyProtection="1">
      <alignment vertical="center"/>
    </xf>
    <xf numFmtId="0" fontId="5" fillId="3" borderId="0" xfId="0" applyFont="1" applyFill="1" applyBorder="1" applyAlignment="1" applyProtection="1">
      <alignment vertical="top" wrapText="1"/>
    </xf>
    <xf numFmtId="0" fontId="5" fillId="2" borderId="8" xfId="0" applyFont="1" applyFill="1" applyBorder="1" applyAlignment="1" applyProtection="1">
      <alignment horizontal="center"/>
    </xf>
    <xf numFmtId="0" fontId="5" fillId="2" borderId="0" xfId="0" applyFont="1" applyFill="1" applyBorder="1" applyAlignment="1" applyProtection="1">
      <alignment vertical="top"/>
    </xf>
    <xf numFmtId="0" fontId="4" fillId="0" borderId="0" xfId="0" applyFont="1" applyFill="1" applyAlignment="1" applyProtection="1">
      <alignment vertical="top"/>
    </xf>
    <xf numFmtId="0" fontId="4" fillId="2" borderId="0" xfId="0" applyFont="1" applyFill="1" applyAlignment="1" applyProtection="1">
      <alignment vertical="top"/>
    </xf>
    <xf numFmtId="0" fontId="11" fillId="2" borderId="0" xfId="0" applyFont="1" applyFill="1" applyAlignment="1" applyProtection="1">
      <alignment vertical="top"/>
    </xf>
    <xf numFmtId="0" fontId="8" fillId="2" borderId="0" xfId="1" applyFont="1" applyFill="1" applyBorder="1" applyAlignment="1" applyProtection="1">
      <alignment vertical="top"/>
    </xf>
    <xf numFmtId="0" fontId="4" fillId="0" borderId="0" xfId="0" applyFont="1" applyAlignment="1" applyProtection="1">
      <alignment vertical="top"/>
    </xf>
    <xf numFmtId="0" fontId="3" fillId="2" borderId="0" xfId="0" applyFont="1" applyFill="1" applyProtection="1"/>
    <xf numFmtId="3" fontId="5" fillId="2" borderId="5" xfId="2" applyFont="1" applyFill="1" applyBorder="1" applyAlignment="1" applyProtection="1">
      <alignment horizontal="center" vertical="center"/>
    </xf>
    <xf numFmtId="0" fontId="5" fillId="2" borderId="0" xfId="0" applyFont="1" applyFill="1" applyAlignment="1" applyProtection="1">
      <alignment vertical="top"/>
    </xf>
    <xf numFmtId="0" fontId="18" fillId="10" borderId="1" xfId="0" applyFont="1" applyFill="1" applyBorder="1" applyAlignment="1" applyProtection="1">
      <alignment wrapText="1"/>
    </xf>
    <xf numFmtId="3" fontId="5" fillId="5" borderId="17" xfId="2" applyFont="1" applyFill="1" applyBorder="1" applyAlignment="1" applyProtection="1">
      <alignment horizontal="center" vertical="center"/>
      <protection locked="0"/>
    </xf>
    <xf numFmtId="3" fontId="5" fillId="11" borderId="1" xfId="2" applyFont="1" applyFill="1" applyBorder="1" applyAlignment="1" applyProtection="1">
      <alignment vertical="center"/>
    </xf>
    <xf numFmtId="9" fontId="5" fillId="0" borderId="4" xfId="5" applyFont="1" applyFill="1" applyBorder="1" applyAlignment="1" applyProtection="1">
      <alignment vertical="center"/>
    </xf>
    <xf numFmtId="9" fontId="4" fillId="2" borderId="0" xfId="5" applyFont="1" applyFill="1" applyProtection="1"/>
    <xf numFmtId="0" fontId="4" fillId="0" borderId="0" xfId="0" applyFont="1" applyFill="1" applyAlignment="1" applyProtection="1">
      <alignment horizontal="right" vertical="top"/>
    </xf>
    <xf numFmtId="0" fontId="5" fillId="3" borderId="0" xfId="0" applyFont="1" applyFill="1" applyBorder="1" applyAlignment="1" applyProtection="1">
      <alignment horizontal="left" vertical="top" wrapText="1"/>
    </xf>
    <xf numFmtId="0" fontId="5" fillId="8" borderId="1" xfId="0" applyFont="1" applyFill="1" applyBorder="1" applyAlignment="1" applyProtection="1">
      <alignment vertical="top" wrapText="1"/>
    </xf>
    <xf numFmtId="9" fontId="9" fillId="5" borderId="0" xfId="0" quotePrefix="1" applyNumberFormat="1" applyFont="1" applyFill="1" applyAlignment="1"/>
    <xf numFmtId="0" fontId="5" fillId="3" borderId="20" xfId="0" applyFont="1" applyFill="1" applyBorder="1" applyAlignment="1" applyProtection="1">
      <alignment horizontal="left" vertical="top"/>
    </xf>
    <xf numFmtId="0" fontId="15" fillId="2" borderId="0" xfId="0" applyFont="1" applyFill="1" applyProtection="1"/>
    <xf numFmtId="0" fontId="22" fillId="2" borderId="0" xfId="0" applyFont="1" applyFill="1" applyProtection="1"/>
    <xf numFmtId="0" fontId="22" fillId="2" borderId="5" xfId="4" applyFont="1" applyFill="1" applyBorder="1" applyProtection="1"/>
    <xf numFmtId="3" fontId="15" fillId="2" borderId="5" xfId="2" applyFont="1" applyFill="1" applyBorder="1" applyAlignment="1" applyProtection="1">
      <alignment horizontal="center" vertical="center"/>
    </xf>
    <xf numFmtId="0" fontId="22" fillId="0" borderId="0" xfId="0" applyFont="1" applyProtection="1"/>
    <xf numFmtId="0" fontId="22" fillId="2" borderId="0" xfId="4" applyFont="1" applyFill="1" applyBorder="1" applyProtection="1"/>
    <xf numFmtId="9" fontId="15" fillId="2" borderId="0" xfId="5" applyFont="1" applyFill="1" applyProtection="1"/>
    <xf numFmtId="0" fontId="15" fillId="0" borderId="0" xfId="0" applyFont="1" applyFill="1" applyProtection="1"/>
    <xf numFmtId="0" fontId="15" fillId="0" borderId="0" xfId="0" applyFont="1" applyFill="1" applyAlignment="1" applyProtection="1">
      <alignment horizontal="right" vertical="top"/>
    </xf>
    <xf numFmtId="0" fontId="5" fillId="0" borderId="0" xfId="0" applyFont="1" applyFill="1" applyBorder="1" applyAlignment="1" applyProtection="1">
      <alignment vertical="center"/>
    </xf>
    <xf numFmtId="0" fontId="7" fillId="0" borderId="0" xfId="0" applyFont="1" applyAlignment="1">
      <alignment horizontal="right"/>
    </xf>
    <xf numFmtId="0" fontId="0" fillId="0" borderId="0" xfId="0" applyNumberFormat="1" applyAlignment="1">
      <alignment vertical="center" wrapText="1"/>
    </xf>
    <xf numFmtId="0" fontId="18" fillId="10" borderId="1" xfId="0" applyFont="1" applyFill="1" applyBorder="1" applyAlignment="1" applyProtection="1">
      <alignment vertical="top"/>
    </xf>
    <xf numFmtId="0" fontId="18" fillId="10" borderId="1" xfId="0" applyFont="1" applyFill="1" applyBorder="1" applyAlignment="1" applyProtection="1">
      <alignment vertical="top" wrapText="1"/>
    </xf>
    <xf numFmtId="0" fontId="5" fillId="0" borderId="4" xfId="0" applyFont="1" applyFill="1" applyBorder="1" applyAlignment="1" applyProtection="1">
      <alignment vertical="center" wrapText="1"/>
    </xf>
    <xf numFmtId="0" fontId="15" fillId="2" borderId="0" xfId="0" applyFont="1" applyFill="1" applyAlignment="1" applyProtection="1">
      <alignment wrapText="1"/>
    </xf>
    <xf numFmtId="0" fontId="4" fillId="2" borderId="0" xfId="0" applyFont="1" applyFill="1" applyAlignment="1" applyProtection="1">
      <alignment wrapText="1"/>
    </xf>
    <xf numFmtId="0" fontId="23" fillId="2" borderId="0" xfId="0" applyFont="1" applyFill="1" applyProtection="1"/>
    <xf numFmtId="0" fontId="24" fillId="2" borderId="8" xfId="0" applyFont="1" applyFill="1" applyBorder="1" applyAlignment="1" applyProtection="1">
      <alignment horizontal="center" wrapText="1"/>
    </xf>
    <xf numFmtId="0" fontId="17" fillId="2" borderId="0" xfId="0" applyFont="1" applyFill="1" applyBorder="1" applyAlignment="1" applyProtection="1">
      <alignment horizontal="center" wrapText="1"/>
    </xf>
    <xf numFmtId="0" fontId="21" fillId="2" borderId="0" xfId="1" applyFont="1" applyFill="1" applyBorder="1" applyAlignment="1" applyProtection="1">
      <alignment vertical="top"/>
    </xf>
    <xf numFmtId="3" fontId="24" fillId="11" borderId="5" xfId="2" applyFont="1" applyFill="1" applyBorder="1" applyAlignment="1" applyProtection="1">
      <alignment horizontal="center" wrapText="1"/>
    </xf>
    <xf numFmtId="0" fontId="23" fillId="0" borderId="0" xfId="0" applyFont="1" applyFill="1" applyAlignment="1" applyProtection="1">
      <alignment horizontal="right" vertical="top"/>
    </xf>
    <xf numFmtId="0" fontId="27" fillId="0" borderId="0" xfId="0" applyFont="1" applyFill="1" applyAlignment="1" applyProtection="1">
      <alignment horizontal="right" vertical="top"/>
    </xf>
    <xf numFmtId="0" fontId="27" fillId="2" borderId="0" xfId="0" applyFont="1" applyFill="1" applyAlignment="1" applyProtection="1">
      <alignment horizontal="right" vertical="top"/>
    </xf>
    <xf numFmtId="0" fontId="25" fillId="2" borderId="6" xfId="0" applyFont="1" applyFill="1" applyBorder="1" applyAlignment="1" applyProtection="1">
      <alignment vertical="top"/>
    </xf>
    <xf numFmtId="0" fontId="25" fillId="2" borderId="9" xfId="0" applyFont="1" applyFill="1" applyBorder="1" applyAlignment="1" applyProtection="1">
      <alignment vertical="top"/>
    </xf>
    <xf numFmtId="0" fontId="25" fillId="2" borderId="7" xfId="0" applyFont="1" applyFill="1" applyBorder="1" applyAlignment="1" applyProtection="1">
      <alignment vertical="top"/>
    </xf>
    <xf numFmtId="0" fontId="21" fillId="2" borderId="0" xfId="0" applyFont="1" applyFill="1" applyAlignment="1" applyProtection="1">
      <alignment vertical="top"/>
    </xf>
    <xf numFmtId="0" fontId="5" fillId="3" borderId="0" xfId="0" quotePrefix="1" applyFont="1" applyFill="1" applyBorder="1" applyAlignment="1" applyProtection="1">
      <alignment vertical="top" wrapText="1"/>
    </xf>
    <xf numFmtId="0" fontId="20" fillId="0" borderId="0" xfId="1" applyFont="1" applyFill="1" applyBorder="1" applyAlignment="1" applyProtection="1">
      <alignment horizontal="right" vertical="top"/>
    </xf>
    <xf numFmtId="0" fontId="27" fillId="0" borderId="0" xfId="0" applyFont="1" applyFill="1" applyAlignment="1" applyProtection="1">
      <alignment horizontal="right" vertical="top" wrapText="1"/>
    </xf>
    <xf numFmtId="9" fontId="27" fillId="0" borderId="0" xfId="5" applyFont="1" applyFill="1" applyAlignment="1" applyProtection="1">
      <alignment horizontal="right" vertical="top"/>
    </xf>
    <xf numFmtId="0" fontId="5" fillId="3" borderId="1" xfId="0" quotePrefix="1" applyFont="1" applyFill="1" applyBorder="1" applyAlignment="1" applyProtection="1">
      <alignment vertical="top" wrapText="1"/>
    </xf>
    <xf numFmtId="0" fontId="20" fillId="2" borderId="0" xfId="1" applyFont="1" applyFill="1" applyBorder="1" applyAlignment="1" applyProtection="1">
      <alignment vertical="top"/>
    </xf>
    <xf numFmtId="0" fontId="5" fillId="3" borderId="1" xfId="0" applyFont="1" applyFill="1" applyBorder="1" applyAlignment="1" applyProtection="1">
      <alignment vertical="top"/>
    </xf>
    <xf numFmtId="0" fontId="5" fillId="3" borderId="1" xfId="0" applyFont="1" applyFill="1" applyBorder="1" applyAlignment="1" applyProtection="1">
      <alignment horizontal="left" vertical="top" wrapText="1"/>
    </xf>
    <xf numFmtId="9" fontId="5" fillId="3" borderId="1" xfId="5" quotePrefix="1" applyFont="1" applyFill="1" applyBorder="1" applyAlignment="1" applyProtection="1">
      <alignment vertical="top" wrapText="1"/>
    </xf>
    <xf numFmtId="0" fontId="17" fillId="2" borderId="0" xfId="1" applyFont="1" applyFill="1" applyBorder="1" applyAlignment="1" applyProtection="1">
      <alignment vertical="top"/>
    </xf>
    <xf numFmtId="0" fontId="18" fillId="10" borderId="1" xfId="0" applyFont="1" applyFill="1" applyBorder="1" applyAlignment="1" applyProtection="1"/>
    <xf numFmtId="0" fontId="5" fillId="0" borderId="0" xfId="0" applyFont="1" applyFill="1" applyAlignment="1" applyProtection="1">
      <alignment vertical="top" wrapText="1"/>
    </xf>
    <xf numFmtId="0" fontId="5" fillId="2" borderId="0" xfId="0" applyFont="1" applyFill="1" applyAlignment="1" applyProtection="1">
      <alignment vertical="top" wrapText="1"/>
    </xf>
    <xf numFmtId="3" fontId="15" fillId="2" borderId="0" xfId="2" applyFont="1" applyFill="1" applyBorder="1" applyAlignment="1" applyProtection="1">
      <alignment horizontal="center" vertical="center"/>
    </xf>
    <xf numFmtId="0" fontId="18" fillId="2" borderId="0" xfId="0" applyFont="1" applyFill="1" applyProtection="1"/>
    <xf numFmtId="0" fontId="3" fillId="0" borderId="0" xfId="0" applyFont="1" applyFill="1" applyAlignment="1" applyProtection="1">
      <alignment horizontal="right"/>
    </xf>
    <xf numFmtId="0" fontId="5" fillId="2" borderId="0" xfId="0" applyFont="1" applyFill="1" applyAlignment="1" applyProtection="1">
      <alignment horizontal="center"/>
    </xf>
    <xf numFmtId="0" fontId="0" fillId="0" borderId="0" xfId="0" applyProtection="1"/>
    <xf numFmtId="3" fontId="5" fillId="0" borderId="8" xfId="2" applyFont="1" applyFill="1" applyBorder="1" applyAlignment="1" applyProtection="1">
      <alignment horizontal="center" vertical="top" wrapText="1"/>
    </xf>
    <xf numFmtId="0" fontId="5" fillId="0" borderId="0" xfId="2" applyNumberFormat="1" applyFont="1" applyFill="1" applyBorder="1" applyAlignment="1" applyProtection="1">
      <alignment horizontal="center" vertical="top" wrapText="1"/>
    </xf>
    <xf numFmtId="0" fontId="16" fillId="0" borderId="0" xfId="0" applyFont="1" applyAlignment="1" applyProtection="1">
      <alignment vertical="top"/>
    </xf>
    <xf numFmtId="0" fontId="5" fillId="0" borderId="4" xfId="0" applyFont="1" applyFill="1" applyBorder="1" applyAlignment="1" applyProtection="1">
      <alignment vertical="top" wrapText="1"/>
    </xf>
    <xf numFmtId="0" fontId="0" fillId="0" borderId="0" xfId="0" applyAlignment="1">
      <alignment horizontal="left" vertical="center" wrapText="1"/>
    </xf>
    <xf numFmtId="0" fontId="0" fillId="0" borderId="0" xfId="0" quotePrefix="1" applyAlignment="1">
      <alignment horizontal="left" vertical="center" wrapText="1"/>
    </xf>
    <xf numFmtId="0" fontId="5" fillId="2" borderId="0" xfId="0" applyFont="1" applyFill="1" applyAlignment="1" applyProtection="1">
      <alignment horizontal="left" vertical="top" wrapText="1"/>
    </xf>
    <xf numFmtId="0" fontId="5" fillId="2" borderId="4" xfId="0" applyFont="1" applyFill="1" applyBorder="1" applyAlignment="1" applyProtection="1">
      <alignment vertical="top"/>
    </xf>
    <xf numFmtId="0" fontId="28" fillId="0" borderId="0" xfId="0" applyFont="1" applyAlignment="1">
      <alignment vertical="top" wrapText="1"/>
    </xf>
    <xf numFmtId="0" fontId="29" fillId="0" borderId="0" xfId="0" applyFont="1" applyAlignment="1">
      <alignment vertical="top" wrapText="1"/>
    </xf>
    <xf numFmtId="0" fontId="0" fillId="0" borderId="0" xfId="0" applyAlignment="1">
      <alignment vertical="top" wrapText="1"/>
    </xf>
    <xf numFmtId="0" fontId="30" fillId="0" borderId="0" xfId="0" applyFont="1" applyAlignment="1">
      <alignment vertical="top" wrapText="1"/>
    </xf>
    <xf numFmtId="0" fontId="30" fillId="0" borderId="0" xfId="0" applyFont="1" applyAlignment="1">
      <alignment horizontal="left" vertical="top" wrapText="1"/>
    </xf>
    <xf numFmtId="0" fontId="18" fillId="0" borderId="0" xfId="0" applyFont="1" applyAlignment="1">
      <alignment vertical="top" wrapText="1"/>
    </xf>
    <xf numFmtId="0" fontId="4" fillId="0" borderId="0" xfId="0" applyFont="1" applyFill="1" applyAlignment="1" applyProtection="1">
      <alignment horizontal="justify"/>
    </xf>
    <xf numFmtId="49" fontId="5" fillId="2" borderId="0" xfId="0" applyNumberFormat="1" applyFont="1" applyFill="1" applyAlignment="1" applyProtection="1">
      <alignment vertical="center" wrapText="1"/>
    </xf>
    <xf numFmtId="0" fontId="5" fillId="2" borderId="0" xfId="0" applyFont="1" applyFill="1" applyProtection="1"/>
    <xf numFmtId="0" fontId="11" fillId="2" borderId="0" xfId="0" applyFont="1" applyFill="1" applyBorder="1" applyAlignment="1" applyProtection="1">
      <alignment horizontal="center" wrapText="1"/>
    </xf>
    <xf numFmtId="0" fontId="11" fillId="2" borderId="0" xfId="0" applyFont="1" applyFill="1" applyAlignment="1" applyProtection="1">
      <alignment horizontal="center" wrapText="1"/>
    </xf>
    <xf numFmtId="0" fontId="5" fillId="5" borderId="3" xfId="2" applyNumberFormat="1" applyFont="1" applyFill="1" applyBorder="1" applyAlignment="1" applyProtection="1">
      <alignment horizontal="center" vertical="top"/>
      <protection locked="0"/>
    </xf>
    <xf numFmtId="1" fontId="5" fillId="5" borderId="3" xfId="2" applyNumberFormat="1" applyFont="1" applyFill="1" applyBorder="1" applyAlignment="1" applyProtection="1">
      <alignment horizontal="center" vertical="top"/>
      <protection locked="0"/>
    </xf>
    <xf numFmtId="0" fontId="11" fillId="2" borderId="8" xfId="0" applyFont="1" applyFill="1" applyBorder="1" applyAlignment="1" applyProtection="1">
      <alignment horizontal="center"/>
    </xf>
    <xf numFmtId="3" fontId="24" fillId="11" borderId="1" xfId="2" applyFont="1" applyFill="1" applyBorder="1" applyAlignment="1" applyProtection="1">
      <alignment horizontal="center" wrapText="1"/>
    </xf>
    <xf numFmtId="3" fontId="5" fillId="5" borderId="18" xfId="2" applyFont="1" applyFill="1" applyBorder="1" applyAlignment="1" applyProtection="1">
      <alignment horizontal="center" vertical="center"/>
      <protection locked="0"/>
    </xf>
    <xf numFmtId="0" fontId="17" fillId="2" borderId="8" xfId="0" applyFont="1" applyFill="1" applyBorder="1" applyAlignment="1" applyProtection="1">
      <alignment horizontal="center" wrapText="1"/>
    </xf>
    <xf numFmtId="0" fontId="21" fillId="0" borderId="0" xfId="1" applyFont="1" applyFill="1" applyBorder="1" applyAlignment="1" applyProtection="1">
      <alignment vertical="top"/>
    </xf>
    <xf numFmtId="0" fontId="3" fillId="2" borderId="9" xfId="0" applyFont="1" applyFill="1" applyBorder="1" applyProtection="1"/>
    <xf numFmtId="0" fontId="3" fillId="2" borderId="7" xfId="0" applyFont="1" applyFill="1" applyBorder="1" applyProtection="1"/>
    <xf numFmtId="0" fontId="3" fillId="2" borderId="0" xfId="0" applyFont="1" applyFill="1" applyBorder="1" applyProtection="1"/>
    <xf numFmtId="0" fontId="5" fillId="0" borderId="0" xfId="0" applyFont="1" applyFill="1" applyAlignment="1" applyProtection="1">
      <alignment horizontal="center"/>
    </xf>
    <xf numFmtId="0" fontId="33" fillId="0" borderId="1" xfId="0" applyFont="1" applyFill="1" applyBorder="1" applyAlignment="1" applyProtection="1">
      <alignment vertical="top" wrapText="1"/>
    </xf>
    <xf numFmtId="0" fontId="7" fillId="0" borderId="11" xfId="0" applyFont="1" applyBorder="1" applyAlignment="1" applyProtection="1">
      <alignment horizontal="center"/>
    </xf>
    <xf numFmtId="0" fontId="7" fillId="0" borderId="13" xfId="0" applyFont="1" applyBorder="1" applyAlignment="1" applyProtection="1">
      <alignment horizontal="center"/>
    </xf>
    <xf numFmtId="0" fontId="7" fillId="0" borderId="14" xfId="0" applyFont="1" applyBorder="1" applyAlignment="1" applyProtection="1">
      <alignment horizontal="left" indent="2"/>
    </xf>
    <xf numFmtId="0" fontId="7" fillId="0" borderId="0" xfId="0" applyFont="1" applyProtection="1"/>
    <xf numFmtId="0" fontId="0" fillId="0" borderId="16" xfId="0" applyBorder="1" applyAlignment="1" applyProtection="1">
      <alignment horizontal="center"/>
    </xf>
    <xf numFmtId="0" fontId="0" fillId="0" borderId="15" xfId="0" applyBorder="1" applyProtection="1">
      <protection locked="0"/>
    </xf>
    <xf numFmtId="0" fontId="0" fillId="0" borderId="12" xfId="0" applyBorder="1" applyProtection="1">
      <protection locked="0"/>
    </xf>
    <xf numFmtId="0" fontId="0" fillId="0" borderId="7" xfId="0" applyBorder="1" applyProtection="1">
      <protection locked="0"/>
    </xf>
    <xf numFmtId="0" fontId="0" fillId="0" borderId="10" xfId="0" applyBorder="1" applyProtection="1">
      <protection locked="0"/>
    </xf>
    <xf numFmtId="0" fontId="0" fillId="0" borderId="0" xfId="0" applyProtection="1">
      <protection locked="0"/>
    </xf>
    <xf numFmtId="0" fontId="5" fillId="3" borderId="1" xfId="0" quotePrefix="1" applyFont="1" applyFill="1" applyBorder="1" applyAlignment="1" applyProtection="1">
      <alignment horizontal="left" vertical="top" wrapText="1"/>
    </xf>
    <xf numFmtId="0" fontId="7" fillId="0" borderId="0" xfId="0" applyFont="1" applyProtection="1">
      <protection locked="0"/>
    </xf>
    <xf numFmtId="0" fontId="0" fillId="0" borderId="16" xfId="0" applyBorder="1" applyAlignment="1" applyProtection="1">
      <alignment horizontal="left"/>
    </xf>
    <xf numFmtId="0" fontId="9" fillId="7" borderId="0" xfId="0" applyFont="1" applyFill="1" applyAlignment="1">
      <alignment horizontal="right"/>
    </xf>
    <xf numFmtId="3" fontId="5" fillId="5" borderId="4" xfId="2" applyFont="1" applyFill="1" applyBorder="1" applyAlignment="1" applyProtection="1">
      <alignment horizontal="center" vertical="top" wrapText="1"/>
      <protection locked="0"/>
    </xf>
    <xf numFmtId="3" fontId="5" fillId="5" borderId="1" xfId="2" applyFont="1" applyFill="1" applyBorder="1" applyAlignment="1" applyProtection="1">
      <alignment horizontal="center" vertical="top" wrapText="1"/>
      <protection locked="0"/>
    </xf>
    <xf numFmtId="3" fontId="5" fillId="5" borderId="5" xfId="2" applyFont="1" applyFill="1" applyBorder="1" applyAlignment="1" applyProtection="1">
      <alignment horizontal="center" vertical="top" wrapText="1"/>
      <protection locked="0"/>
    </xf>
    <xf numFmtId="3" fontId="5" fillId="5" borderId="4" xfId="2" applyFont="1" applyFill="1" applyBorder="1" applyAlignment="1" applyProtection="1">
      <alignment horizontal="center" vertical="top"/>
      <protection locked="0"/>
    </xf>
    <xf numFmtId="3" fontId="5" fillId="5" borderId="1" xfId="2" applyFont="1" applyFill="1" applyBorder="1" applyAlignment="1" applyProtection="1">
      <alignment horizontal="center" vertical="top"/>
      <protection locked="0"/>
    </xf>
    <xf numFmtId="3" fontId="5" fillId="5" borderId="5" xfId="2" applyFont="1" applyFill="1" applyBorder="1" applyAlignment="1" applyProtection="1">
      <alignment horizontal="center" vertical="top"/>
      <protection locked="0"/>
    </xf>
    <xf numFmtId="0" fontId="17" fillId="2" borderId="8" xfId="0" applyFont="1" applyFill="1" applyBorder="1" applyAlignment="1" applyProtection="1">
      <alignment horizontal="center"/>
    </xf>
    <xf numFmtId="3" fontId="5" fillId="5" borderId="4" xfId="2" applyFont="1" applyFill="1" applyBorder="1" applyAlignment="1" applyProtection="1">
      <alignment horizontal="center" vertical="center"/>
      <protection locked="0"/>
    </xf>
    <xf numFmtId="3" fontId="5" fillId="5" borderId="1" xfId="2" applyFont="1" applyFill="1" applyBorder="1" applyAlignment="1" applyProtection="1">
      <alignment horizontal="center" vertical="center"/>
      <protection locked="0"/>
    </xf>
    <xf numFmtId="3" fontId="5" fillId="5" borderId="5" xfId="2" applyFont="1" applyFill="1" applyBorder="1" applyAlignment="1" applyProtection="1">
      <alignment horizontal="center" vertical="center"/>
      <protection locked="0"/>
    </xf>
    <xf numFmtId="0" fontId="17" fillId="2" borderId="1" xfId="0" applyFont="1" applyFill="1" applyBorder="1" applyAlignment="1" applyProtection="1">
      <alignment horizontal="center"/>
    </xf>
    <xf numFmtId="0" fontId="17" fillId="2" borderId="5" xfId="0" applyFont="1" applyFill="1" applyBorder="1" applyAlignment="1" applyProtection="1">
      <alignment horizontal="center"/>
    </xf>
    <xf numFmtId="0" fontId="11" fillId="2" borderId="1" xfId="0" applyFont="1" applyFill="1" applyBorder="1" applyAlignment="1" applyProtection="1">
      <alignment horizontal="center"/>
    </xf>
    <xf numFmtId="0" fontId="17" fillId="2" borderId="8" xfId="0" applyFont="1" applyFill="1" applyBorder="1" applyAlignment="1" applyProtection="1">
      <alignment horizontal="center" wrapText="1"/>
    </xf>
    <xf numFmtId="14" fontId="5" fillId="5" borderId="4" xfId="2" applyNumberFormat="1" applyFont="1" applyFill="1" applyBorder="1" applyAlignment="1" applyProtection="1">
      <alignment horizontal="center" vertical="top" wrapText="1"/>
      <protection locked="0"/>
    </xf>
    <xf numFmtId="14" fontId="5" fillId="5" borderId="1" xfId="2" applyNumberFormat="1" applyFont="1" applyFill="1" applyBorder="1" applyAlignment="1" applyProtection="1">
      <alignment horizontal="center" vertical="top" wrapText="1"/>
      <protection locked="0"/>
    </xf>
    <xf numFmtId="14" fontId="5" fillId="5" borderId="5" xfId="2" applyNumberFormat="1"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wrapText="1"/>
    </xf>
    <xf numFmtId="0" fontId="11" fillId="2" borderId="8" xfId="0" applyFont="1" applyFill="1" applyBorder="1" applyAlignment="1" applyProtection="1">
      <alignment horizontal="center"/>
    </xf>
    <xf numFmtId="1" fontId="5" fillId="5" borderId="19" xfId="5" applyNumberFormat="1" applyFont="1" applyFill="1" applyBorder="1" applyAlignment="1" applyProtection="1">
      <alignment horizontal="center" vertical="center"/>
      <protection locked="0"/>
    </xf>
    <xf numFmtId="1" fontId="5" fillId="5" borderId="1" xfId="5" applyNumberFormat="1" applyFont="1" applyFill="1" applyBorder="1" applyAlignment="1" applyProtection="1">
      <alignment horizontal="center" vertical="center"/>
      <protection locked="0"/>
    </xf>
    <xf numFmtId="1" fontId="5" fillId="5" borderId="18" xfId="5" applyNumberFormat="1" applyFont="1" applyFill="1" applyBorder="1" applyAlignment="1" applyProtection="1">
      <alignment horizontal="center" vertical="center"/>
      <protection locked="0"/>
    </xf>
    <xf numFmtId="1" fontId="5" fillId="5" borderId="4" xfId="2" applyNumberFormat="1" applyFont="1" applyFill="1" applyBorder="1" applyAlignment="1" applyProtection="1">
      <alignment horizontal="center" vertical="center"/>
      <protection locked="0"/>
    </xf>
    <xf numFmtId="1" fontId="5" fillId="5" borderId="1" xfId="2" applyNumberFormat="1" applyFont="1" applyFill="1" applyBorder="1" applyAlignment="1" applyProtection="1">
      <alignment horizontal="center" vertical="center"/>
      <protection locked="0"/>
    </xf>
    <xf numFmtId="1" fontId="5" fillId="5" borderId="5" xfId="2" applyNumberFormat="1" applyFont="1" applyFill="1" applyBorder="1" applyAlignment="1" applyProtection="1">
      <alignment horizontal="center" vertical="center"/>
      <protection locked="0"/>
    </xf>
    <xf numFmtId="3" fontId="5" fillId="5" borderId="20" xfId="2" applyFont="1" applyFill="1" applyBorder="1" applyAlignment="1" applyProtection="1">
      <alignment horizontal="center" vertical="top"/>
      <protection locked="0"/>
    </xf>
    <xf numFmtId="49" fontId="5" fillId="5" borderId="4" xfId="2" quotePrefix="1" applyNumberFormat="1" applyFont="1" applyFill="1" applyBorder="1" applyAlignment="1" applyProtection="1">
      <alignment horizontal="center" vertical="center"/>
      <protection locked="0"/>
    </xf>
    <xf numFmtId="49" fontId="5" fillId="5" borderId="1" xfId="2" applyNumberFormat="1" applyFont="1" applyFill="1" applyBorder="1" applyAlignment="1" applyProtection="1">
      <alignment horizontal="center" vertical="center"/>
      <protection locked="0"/>
    </xf>
    <xf numFmtId="49" fontId="5" fillId="5" borderId="5" xfId="2" applyNumberFormat="1" applyFont="1" applyFill="1" applyBorder="1" applyAlignment="1" applyProtection="1">
      <alignment horizontal="center" vertical="center"/>
      <protection locked="0"/>
    </xf>
    <xf numFmtId="3" fontId="5" fillId="11" borderId="1" xfId="2" applyFont="1" applyFill="1" applyBorder="1" applyAlignment="1" applyProtection="1">
      <alignment horizontal="center" vertical="center"/>
    </xf>
    <xf numFmtId="3" fontId="5" fillId="11" borderId="5" xfId="2" applyFont="1" applyFill="1" applyBorder="1" applyAlignment="1" applyProtection="1">
      <alignment horizontal="center" vertical="center"/>
    </xf>
    <xf numFmtId="0" fontId="17" fillId="2" borderId="1" xfId="0" applyFont="1" applyFill="1" applyBorder="1" applyAlignment="1" applyProtection="1">
      <alignment horizontal="center" wrapText="1"/>
    </xf>
    <xf numFmtId="3" fontId="24" fillId="11" borderId="1" xfId="2" applyFont="1" applyFill="1" applyBorder="1" applyAlignment="1" applyProtection="1">
      <alignment horizontal="center" wrapText="1"/>
    </xf>
    <xf numFmtId="3" fontId="5" fillId="5" borderId="19" xfId="2" applyFont="1" applyFill="1" applyBorder="1" applyAlignment="1" applyProtection="1">
      <alignment horizontal="center"/>
      <protection locked="0"/>
    </xf>
    <xf numFmtId="3" fontId="5" fillId="5" borderId="18" xfId="2" applyFont="1" applyFill="1" applyBorder="1" applyAlignment="1" applyProtection="1">
      <alignment horizontal="center"/>
      <protection locked="0"/>
    </xf>
    <xf numFmtId="3" fontId="5" fillId="5" borderId="19" xfId="2" applyFont="1" applyFill="1" applyBorder="1" applyAlignment="1" applyProtection="1">
      <alignment horizontal="center" vertical="center"/>
      <protection locked="0"/>
    </xf>
    <xf numFmtId="3" fontId="5" fillId="5" borderId="18" xfId="2" applyFont="1" applyFill="1" applyBorder="1" applyAlignment="1" applyProtection="1">
      <alignment horizontal="center" vertical="center"/>
      <protection locked="0"/>
    </xf>
    <xf numFmtId="3" fontId="5" fillId="5" borderId="19" xfId="2" applyFont="1" applyFill="1" applyBorder="1" applyAlignment="1" applyProtection="1">
      <alignment horizontal="center" vertical="top"/>
      <protection locked="0"/>
    </xf>
    <xf numFmtId="3" fontId="5" fillId="5" borderId="18" xfId="2" applyFont="1" applyFill="1" applyBorder="1" applyAlignment="1" applyProtection="1">
      <alignment horizontal="center" vertical="top"/>
      <protection locked="0"/>
    </xf>
    <xf numFmtId="164" fontId="5" fillId="5" borderId="4" xfId="2" applyNumberFormat="1" applyFont="1" applyFill="1" applyBorder="1" applyAlignment="1" applyProtection="1">
      <alignment horizontal="center" vertical="top" wrapText="1"/>
      <protection locked="0"/>
    </xf>
    <xf numFmtId="164" fontId="5" fillId="5" borderId="1" xfId="2" applyNumberFormat="1" applyFont="1" applyFill="1" applyBorder="1" applyAlignment="1" applyProtection="1">
      <alignment horizontal="center" vertical="top" wrapText="1"/>
      <protection locked="0"/>
    </xf>
    <xf numFmtId="164" fontId="5" fillId="5" borderId="5" xfId="2" applyNumberFormat="1" applyFont="1" applyFill="1" applyBorder="1" applyAlignment="1" applyProtection="1">
      <alignment horizontal="center" vertical="top" wrapText="1"/>
      <protection locked="0"/>
    </xf>
    <xf numFmtId="0" fontId="23" fillId="2" borderId="8" xfId="0" applyFont="1" applyFill="1" applyBorder="1" applyAlignment="1" applyProtection="1">
      <alignment horizontal="center"/>
    </xf>
    <xf numFmtId="3" fontId="11" fillId="0" borderId="1" xfId="2" applyFont="1" applyFill="1" applyBorder="1" applyAlignment="1" applyProtection="1">
      <alignment horizontal="center" vertical="center"/>
    </xf>
    <xf numFmtId="3" fontId="11" fillId="0" borderId="5" xfId="2" applyFont="1" applyFill="1" applyBorder="1" applyAlignment="1" applyProtection="1">
      <alignment horizontal="center" vertical="center"/>
    </xf>
    <xf numFmtId="165" fontId="5" fillId="5" borderId="4" xfId="2" applyNumberFormat="1" applyFont="1" applyFill="1" applyBorder="1" applyAlignment="1" applyProtection="1">
      <alignment horizontal="center" vertical="center"/>
      <protection locked="0"/>
    </xf>
    <xf numFmtId="165" fontId="5" fillId="5" borderId="1" xfId="2" applyNumberFormat="1" applyFont="1" applyFill="1" applyBorder="1" applyAlignment="1" applyProtection="1">
      <alignment horizontal="center" vertical="center"/>
      <protection locked="0"/>
    </xf>
    <xf numFmtId="165" fontId="5" fillId="5" borderId="5" xfId="2" applyNumberFormat="1" applyFont="1" applyFill="1" applyBorder="1" applyAlignment="1" applyProtection="1">
      <alignment horizontal="center" vertical="center"/>
      <protection locked="0"/>
    </xf>
    <xf numFmtId="14" fontId="26" fillId="2" borderId="9" xfId="0" applyNumberFormat="1" applyFont="1" applyFill="1" applyBorder="1" applyAlignment="1" applyProtection="1">
      <alignment horizontal="center"/>
    </xf>
    <xf numFmtId="14" fontId="26" fillId="2" borderId="7" xfId="0" applyNumberFormat="1" applyFont="1" applyFill="1" applyBorder="1" applyAlignment="1" applyProtection="1">
      <alignment horizontal="center"/>
    </xf>
    <xf numFmtId="3" fontId="5" fillId="5" borderId="1" xfId="2" applyFont="1" applyFill="1" applyBorder="1" applyAlignment="1" applyProtection="1">
      <alignment horizontal="center"/>
      <protection locked="0"/>
    </xf>
    <xf numFmtId="0" fontId="11" fillId="2" borderId="0" xfId="0" applyFont="1" applyFill="1" applyAlignment="1" applyProtection="1">
      <alignment horizontal="left" vertical="center" wrapText="1"/>
    </xf>
  </cellXfs>
  <cellStyles count="6">
    <cellStyle name="20% - Accent6" xfId="4" builtinId="50"/>
    <cellStyle name="inputExposure" xfId="2"/>
    <cellStyle name="Normal 3" xfId="1"/>
    <cellStyle name="Ongeldig" xfId="3" builtinId="27"/>
    <cellStyle name="Procent" xfId="5" builtinId="5"/>
    <cellStyle name="Standaard" xfId="0" builtinId="0"/>
  </cellStyles>
  <dxfs count="1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E5F4"/>
      <color rgb="FFE7F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2496961</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9" sqref="A9"/>
    </sheetView>
  </sheetViews>
  <sheetFormatPr defaultRowHeight="14.5" x14ac:dyDescent="0.35"/>
  <cols>
    <col min="1" max="1" width="95.453125" customWidth="1"/>
  </cols>
  <sheetData>
    <row r="1" spans="1:1" x14ac:dyDescent="0.35">
      <c r="A1" s="113" t="s">
        <v>1042</v>
      </c>
    </row>
    <row r="2" spans="1:1" x14ac:dyDescent="0.35">
      <c r="A2" s="114" t="s">
        <v>1018</v>
      </c>
    </row>
    <row r="3" spans="1:1" x14ac:dyDescent="0.35">
      <c r="A3" s="115"/>
    </row>
    <row r="4" spans="1:1" x14ac:dyDescent="0.35">
      <c r="A4" s="114" t="s">
        <v>1019</v>
      </c>
    </row>
    <row r="5" spans="1:1" ht="24" x14ac:dyDescent="0.35">
      <c r="A5" s="116" t="s">
        <v>1020</v>
      </c>
    </row>
    <row r="6" spans="1:1" x14ac:dyDescent="0.35">
      <c r="A6" s="116" t="s">
        <v>1021</v>
      </c>
    </row>
    <row r="7" spans="1:1" x14ac:dyDescent="0.35">
      <c r="A7" s="115"/>
    </row>
    <row r="8" spans="1:1" x14ac:dyDescent="0.35">
      <c r="A8" s="114" t="s">
        <v>1022</v>
      </c>
    </row>
    <row r="9" spans="1:1" ht="60" x14ac:dyDescent="0.35">
      <c r="A9" s="116" t="s">
        <v>1037</v>
      </c>
    </row>
    <row r="10" spans="1:1" x14ac:dyDescent="0.35">
      <c r="A10" s="115"/>
    </row>
    <row r="11" spans="1:1" x14ac:dyDescent="0.35">
      <c r="A11" s="114" t="s">
        <v>1023</v>
      </c>
    </row>
    <row r="12" spans="1:1" ht="36" x14ac:dyDescent="0.35">
      <c r="A12" s="116" t="s">
        <v>1038</v>
      </c>
    </row>
    <row r="13" spans="1:1" x14ac:dyDescent="0.35">
      <c r="A13" s="115"/>
    </row>
    <row r="14" spans="1:1" x14ac:dyDescent="0.35">
      <c r="A14" s="114" t="s">
        <v>1024</v>
      </c>
    </row>
    <row r="15" spans="1:1" ht="24" x14ac:dyDescent="0.35">
      <c r="A15" s="116" t="s">
        <v>1025</v>
      </c>
    </row>
    <row r="16" spans="1:1" x14ac:dyDescent="0.35">
      <c r="A16" s="117" t="s">
        <v>1039</v>
      </c>
    </row>
    <row r="17" spans="1:1" x14ac:dyDescent="0.35">
      <c r="A17" s="115"/>
    </row>
    <row r="18" spans="1:1" x14ac:dyDescent="0.35">
      <c r="A18" s="114" t="s">
        <v>1026</v>
      </c>
    </row>
    <row r="19" spans="1:1" ht="36" x14ac:dyDescent="0.35">
      <c r="A19" s="116" t="s">
        <v>1027</v>
      </c>
    </row>
    <row r="20" spans="1:1" ht="24" x14ac:dyDescent="0.35">
      <c r="A20" s="116" t="s">
        <v>1028</v>
      </c>
    </row>
    <row r="21" spans="1:1" x14ac:dyDescent="0.35">
      <c r="A21" s="116" t="s">
        <v>1029</v>
      </c>
    </row>
    <row r="22" spans="1:1" x14ac:dyDescent="0.35">
      <c r="A22" s="116" t="s">
        <v>1030</v>
      </c>
    </row>
    <row r="23" spans="1:1" ht="24" x14ac:dyDescent="0.35">
      <c r="A23" s="116" t="s">
        <v>1040</v>
      </c>
    </row>
    <row r="24" spans="1:1" x14ac:dyDescent="0.35">
      <c r="A24" s="116" t="s">
        <v>1031</v>
      </c>
    </row>
    <row r="25" spans="1:1" x14ac:dyDescent="0.35">
      <c r="A25" s="116" t="s">
        <v>1032</v>
      </c>
    </row>
    <row r="26" spans="1:1" x14ac:dyDescent="0.35">
      <c r="A26" s="115"/>
    </row>
    <row r="27" spans="1:1" x14ac:dyDescent="0.35">
      <c r="A27" s="114" t="s">
        <v>1033</v>
      </c>
    </row>
    <row r="28" spans="1:1" ht="24" x14ac:dyDescent="0.35">
      <c r="A28" s="116" t="s">
        <v>1041</v>
      </c>
    </row>
    <row r="29" spans="1:1" x14ac:dyDescent="0.35">
      <c r="A29" s="115"/>
    </row>
    <row r="30" spans="1:1" x14ac:dyDescent="0.35">
      <c r="A30" s="114" t="s">
        <v>1034</v>
      </c>
    </row>
    <row r="31" spans="1:1" ht="24" x14ac:dyDescent="0.35">
      <c r="A31" s="116" t="s">
        <v>1035</v>
      </c>
    </row>
    <row r="32" spans="1:1" x14ac:dyDescent="0.35">
      <c r="A32" s="116"/>
    </row>
    <row r="33" spans="1:1" x14ac:dyDescent="0.35">
      <c r="A33" s="116" t="s">
        <v>1036</v>
      </c>
    </row>
    <row r="34" spans="1:1" x14ac:dyDescent="0.35">
      <c r="A34" s="115"/>
    </row>
    <row r="35" spans="1:1" x14ac:dyDescent="0.35">
      <c r="A35" s="116"/>
    </row>
    <row r="36" spans="1:1" x14ac:dyDescent="0.35">
      <c r="A36" s="118"/>
    </row>
  </sheetData>
  <sheetProtection algorithmName="SHA-512" hashValue="35V/suMkEKlhhhrhfj8bUf68aMAnuTp99Dw9bTDwvCWL78WE5MvY5h61tIbtCsH8ssl67sbPEBxokXRa5YmmEA==" saltValue="1YtlSNMj4349zF9MlVHWbA==" spinCount="100000" sheet="1" objects="1" scenarios="1"/>
  <hyperlinks>
    <hyperlink ref="A31" r:id="rId1" display="mailto:%20irap@dnb.n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T1525"/>
  <sheetViews>
    <sheetView showGridLines="0" tabSelected="1" showRuler="0" showWhiteSpace="0" zoomScale="90" zoomScaleNormal="90" workbookViewId="0">
      <selection activeCell="C4" sqref="C4"/>
    </sheetView>
  </sheetViews>
  <sheetFormatPr defaultColWidth="0.54296875" defaultRowHeight="13.5" x14ac:dyDescent="0.25"/>
  <cols>
    <col min="1" max="1" width="7.6328125" style="80" customWidth="1"/>
    <col min="2" max="2" width="81.453125" style="44" customWidth="1"/>
    <col min="3" max="6" width="14.81640625" style="29" customWidth="1"/>
    <col min="7" max="7" width="42.453125" style="29" customWidth="1"/>
    <col min="8" max="8" width="8.54296875" style="58" customWidth="1"/>
    <col min="9" max="9" width="3.7265625" style="29" customWidth="1"/>
    <col min="10" max="10" width="20.26953125" style="29" customWidth="1"/>
    <col min="11" max="16384" width="0.54296875" style="29"/>
  </cols>
  <sheetData>
    <row r="1" spans="1:8" s="27" customFormat="1" x14ac:dyDescent="0.25">
      <c r="A1" s="80"/>
      <c r="B1" s="41"/>
      <c r="H1" s="58"/>
    </row>
    <row r="2" spans="1:8" s="27" customFormat="1" x14ac:dyDescent="0.25">
      <c r="A2" s="80"/>
      <c r="B2" s="41"/>
      <c r="H2" s="58"/>
    </row>
    <row r="3" spans="1:8" s="27" customFormat="1" x14ac:dyDescent="0.25">
      <c r="A3" s="80"/>
      <c r="B3" s="41"/>
      <c r="H3" s="58"/>
    </row>
    <row r="4" spans="1:8" s="27" customFormat="1" x14ac:dyDescent="0.25">
      <c r="A4" s="80"/>
      <c r="B4" s="41"/>
      <c r="H4" s="58"/>
    </row>
    <row r="5" spans="1:8" s="27" customFormat="1" x14ac:dyDescent="0.25">
      <c r="A5" s="80"/>
      <c r="B5" s="41"/>
      <c r="H5" s="58"/>
    </row>
    <row r="6" spans="1:8" s="27" customFormat="1" x14ac:dyDescent="0.25">
      <c r="A6" s="80"/>
      <c r="B6" s="41"/>
      <c r="H6" s="58"/>
    </row>
    <row r="7" spans="1:8" s="27" customFormat="1" x14ac:dyDescent="0.25">
      <c r="A7" s="80"/>
      <c r="B7" s="86" t="s">
        <v>1654</v>
      </c>
      <c r="C7" s="75"/>
      <c r="D7" s="75"/>
      <c r="H7" s="58"/>
    </row>
    <row r="8" spans="1:8" s="27" customFormat="1" ht="15" customHeight="1" x14ac:dyDescent="0.25">
      <c r="A8" s="80"/>
      <c r="B8" s="83"/>
      <c r="C8" s="198"/>
      <c r="D8" s="199"/>
      <c r="H8" s="58"/>
    </row>
    <row r="9" spans="1:8" s="27" customFormat="1" x14ac:dyDescent="0.25">
      <c r="A9" s="80"/>
      <c r="B9" s="41"/>
      <c r="H9" s="58"/>
    </row>
    <row r="10" spans="1:8" s="27" customFormat="1" x14ac:dyDescent="0.25">
      <c r="A10" s="80"/>
      <c r="B10" s="41"/>
      <c r="H10" s="58"/>
    </row>
    <row r="11" spans="1:8" s="104" customFormat="1" ht="27" x14ac:dyDescent="0.35">
      <c r="A11" s="88">
        <v>1</v>
      </c>
      <c r="B11" s="92" t="s">
        <v>985</v>
      </c>
      <c r="C11" s="45"/>
      <c r="D11" s="45"/>
      <c r="E11" s="45"/>
      <c r="F11" s="45"/>
      <c r="G11" s="45"/>
      <c r="H11" s="59"/>
    </row>
    <row r="12" spans="1:8" s="27" customFormat="1" x14ac:dyDescent="0.25">
      <c r="A12" s="80"/>
      <c r="B12" s="41"/>
      <c r="H12" s="58"/>
    </row>
    <row r="13" spans="1:8" s="104" customFormat="1" ht="14.5" x14ac:dyDescent="0.35">
      <c r="A13" s="81"/>
      <c r="B13" s="78" t="s">
        <v>986</v>
      </c>
      <c r="C13" s="156" t="s">
        <v>0</v>
      </c>
      <c r="D13" s="156"/>
      <c r="E13" s="156"/>
      <c r="F13" s="156"/>
      <c r="G13" s="35" t="s">
        <v>1</v>
      </c>
      <c r="H13" s="35"/>
    </row>
    <row r="14" spans="1:8" s="104" customFormat="1" ht="14.5" x14ac:dyDescent="0.35">
      <c r="A14" s="81" t="s">
        <v>171</v>
      </c>
      <c r="B14" s="93" t="s">
        <v>1709</v>
      </c>
      <c r="C14" s="157"/>
      <c r="D14" s="158"/>
      <c r="E14" s="158"/>
      <c r="F14" s="159"/>
      <c r="G14" s="36" t="str">
        <f>IF(ISNONTEXT(C14),Controlemeldingen!$A$2,"")</f>
        <v>Voer een naam in</v>
      </c>
      <c r="H14" s="60"/>
    </row>
    <row r="15" spans="1:8" s="104" customFormat="1" ht="14.5" x14ac:dyDescent="0.35">
      <c r="A15" s="81" t="s">
        <v>172</v>
      </c>
      <c r="B15" s="93" t="s">
        <v>789</v>
      </c>
      <c r="C15" s="157"/>
      <c r="D15" s="158"/>
      <c r="E15" s="158"/>
      <c r="F15" s="159"/>
      <c r="G15" s="36" t="str">
        <f>IF(ISNONTEXT(C15),Controlemeldingen!$A$25,"")</f>
        <v>Voer een naam in of kies "N.v.t."</v>
      </c>
      <c r="H15" s="60"/>
    </row>
    <row r="16" spans="1:8" s="104" customFormat="1" ht="30" x14ac:dyDescent="0.35">
      <c r="A16" s="81" t="s">
        <v>173</v>
      </c>
      <c r="B16" s="1" t="s">
        <v>855</v>
      </c>
      <c r="C16" s="157"/>
      <c r="D16" s="158"/>
      <c r="E16" s="158"/>
      <c r="F16" s="159"/>
      <c r="G16" s="36" t="str">
        <f>IF(ISBLANK(C16),Controlemeldingen!$A$3,"")</f>
        <v>Voer het DNB-relatienummer van uw organisatie in</v>
      </c>
      <c r="H16" s="60"/>
    </row>
    <row r="17" spans="1:8" s="27" customFormat="1" x14ac:dyDescent="0.25">
      <c r="A17" s="80"/>
      <c r="B17" s="41"/>
      <c r="H17" s="58"/>
    </row>
    <row r="18" spans="1:8" s="27" customFormat="1" x14ac:dyDescent="0.25">
      <c r="A18" s="80"/>
      <c r="B18" s="41"/>
      <c r="H18" s="58"/>
    </row>
    <row r="19" spans="1:8" s="104" customFormat="1" ht="14.5" x14ac:dyDescent="0.35">
      <c r="A19" s="81"/>
      <c r="B19" s="78" t="s">
        <v>174</v>
      </c>
      <c r="C19" s="156" t="s">
        <v>0</v>
      </c>
      <c r="D19" s="156"/>
      <c r="E19" s="156"/>
      <c r="F19" s="156"/>
      <c r="G19" s="35" t="s">
        <v>1</v>
      </c>
      <c r="H19" s="59"/>
    </row>
    <row r="20" spans="1:8" s="104" customFormat="1" ht="14.5" x14ac:dyDescent="0.35">
      <c r="A20" s="81" t="s">
        <v>175</v>
      </c>
      <c r="B20" s="93" t="s">
        <v>1701</v>
      </c>
      <c r="C20" s="157"/>
      <c r="D20" s="158"/>
      <c r="E20" s="158"/>
      <c r="F20" s="159"/>
      <c r="G20" s="36" t="str">
        <f>IF(ISNONTEXT(C20),Controlemeldingen!$A$2,"")</f>
        <v>Voer een naam in</v>
      </c>
      <c r="H20" s="60"/>
    </row>
    <row r="21" spans="1:8" s="104" customFormat="1" ht="14.5" x14ac:dyDescent="0.35">
      <c r="A21" s="81" t="s">
        <v>176</v>
      </c>
      <c r="B21" s="93" t="s">
        <v>851</v>
      </c>
      <c r="C21" s="157"/>
      <c r="D21" s="158"/>
      <c r="E21" s="158"/>
      <c r="F21" s="159"/>
      <c r="G21" s="36" t="str">
        <f>IF(ISNONTEXT(C21),Controlemeldingen!$A$4,"")</f>
        <v>Voer een functie in</v>
      </c>
      <c r="H21" s="60"/>
    </row>
    <row r="22" spans="1:8" s="104" customFormat="1" ht="14.5" x14ac:dyDescent="0.35">
      <c r="A22" s="81" t="s">
        <v>177</v>
      </c>
      <c r="B22" s="93" t="s">
        <v>852</v>
      </c>
      <c r="C22" s="176"/>
      <c r="D22" s="177"/>
      <c r="E22" s="177"/>
      <c r="F22" s="178"/>
      <c r="G22" s="36" t="str">
        <f>IF(ISBLANK(C22),Controlemeldingen!$A$6,"")</f>
        <v>Voer een telefoonnummer in</v>
      </c>
      <c r="H22" s="60"/>
    </row>
    <row r="23" spans="1:8" s="104" customFormat="1" ht="14.5" x14ac:dyDescent="0.35">
      <c r="A23" s="81" t="s">
        <v>178</v>
      </c>
      <c r="B23" s="93" t="s">
        <v>853</v>
      </c>
      <c r="C23" s="157"/>
      <c r="D23" s="158"/>
      <c r="E23" s="158"/>
      <c r="F23" s="159"/>
      <c r="G23" s="36" t="str">
        <f>IF(NOT(AND(NOT(ISERROR(VLOOKUP("*?@?*.??*",C23,1,FALSE))),ISERROR(FIND(" ",C23)))),Controlemeldingen!$A$7,"")</f>
        <v>Voer een e-mailadres in</v>
      </c>
      <c r="H23" s="60"/>
    </row>
    <row r="24" spans="1:8" s="104" customFormat="1" ht="14.5" x14ac:dyDescent="0.35">
      <c r="A24" s="81"/>
      <c r="B24" s="44"/>
      <c r="C24" s="29"/>
      <c r="D24" s="29"/>
      <c r="E24" s="29"/>
      <c r="F24" s="29"/>
      <c r="G24" s="29"/>
      <c r="H24" s="60"/>
    </row>
    <row r="25" spans="1:8" s="27" customFormat="1" x14ac:dyDescent="0.25">
      <c r="A25" s="80"/>
      <c r="B25" s="41"/>
      <c r="H25" s="58"/>
    </row>
    <row r="26" spans="1:8" s="104" customFormat="1" ht="14.5" x14ac:dyDescent="0.35">
      <c r="A26" s="81"/>
      <c r="B26" s="78" t="s">
        <v>757</v>
      </c>
      <c r="C26" s="156" t="s">
        <v>0</v>
      </c>
      <c r="D26" s="156"/>
      <c r="E26" s="156"/>
      <c r="F26" s="156"/>
      <c r="G26" s="35" t="s">
        <v>1</v>
      </c>
      <c r="H26" s="35"/>
    </row>
    <row r="27" spans="1:8" s="104" customFormat="1" ht="14.5" x14ac:dyDescent="0.35">
      <c r="A27" s="81" t="s">
        <v>179</v>
      </c>
      <c r="B27" s="71" t="s">
        <v>1710</v>
      </c>
      <c r="C27" s="157"/>
      <c r="D27" s="158"/>
      <c r="E27" s="158"/>
      <c r="F27" s="159"/>
      <c r="G27" s="36" t="str">
        <f>IF(ISBLANK(C27),Controlemeldingen!$A$33,"")</f>
        <v>Vermeld het aantal</v>
      </c>
      <c r="H27" s="100"/>
    </row>
    <row r="28" spans="1:8" s="104" customFormat="1" ht="14.5" x14ac:dyDescent="0.35">
      <c r="A28" s="81" t="s">
        <v>180</v>
      </c>
      <c r="B28" s="93" t="s">
        <v>768</v>
      </c>
      <c r="C28" s="157"/>
      <c r="D28" s="158"/>
      <c r="E28" s="158"/>
      <c r="F28" s="159"/>
      <c r="G28" s="36" t="str">
        <f>IF(AND($C$27&gt;0,(ISNONTEXT(C28))),Controlemeldingen!$A$2,"")</f>
        <v/>
      </c>
      <c r="H28" s="62"/>
    </row>
    <row r="29" spans="1:8" s="104" customFormat="1" ht="14.5" x14ac:dyDescent="0.35">
      <c r="A29" s="81" t="s">
        <v>181</v>
      </c>
      <c r="B29" s="93" t="s">
        <v>769</v>
      </c>
      <c r="C29" s="157"/>
      <c r="D29" s="158"/>
      <c r="E29" s="158"/>
      <c r="F29" s="159"/>
      <c r="G29" s="36" t="str">
        <f>IF(AND($C$27&gt;1,(ISNONTEXT(C29))),Controlemeldingen!$A$2,"")</f>
        <v/>
      </c>
      <c r="H29" s="62"/>
    </row>
    <row r="30" spans="1:8" s="104" customFormat="1" ht="14.5" x14ac:dyDescent="0.35">
      <c r="A30" s="81" t="s">
        <v>758</v>
      </c>
      <c r="B30" s="93" t="s">
        <v>770</v>
      </c>
      <c r="C30" s="157"/>
      <c r="D30" s="158"/>
      <c r="E30" s="158"/>
      <c r="F30" s="159"/>
      <c r="G30" s="36" t="str">
        <f>IF(AND($C$27&gt;2,(ISNONTEXT(C30))),Controlemeldingen!$A$2,"")</f>
        <v/>
      </c>
      <c r="H30" s="62"/>
    </row>
    <row r="31" spans="1:8" s="104" customFormat="1" ht="14.5" x14ac:dyDescent="0.35">
      <c r="A31" s="81" t="s">
        <v>759</v>
      </c>
      <c r="B31" s="93" t="s">
        <v>771</v>
      </c>
      <c r="C31" s="157"/>
      <c r="D31" s="158"/>
      <c r="E31" s="158"/>
      <c r="F31" s="159"/>
      <c r="G31" s="36" t="str">
        <f>IF(AND($C$27&gt;3,(ISNONTEXT(C31))),Controlemeldingen!$A$2,"")</f>
        <v/>
      </c>
      <c r="H31" s="62"/>
    </row>
    <row r="32" spans="1:8" s="104" customFormat="1" ht="14.5" x14ac:dyDescent="0.35">
      <c r="A32" s="81" t="s">
        <v>760</v>
      </c>
      <c r="B32" s="93" t="s">
        <v>772</v>
      </c>
      <c r="C32" s="157"/>
      <c r="D32" s="158"/>
      <c r="E32" s="158"/>
      <c r="F32" s="159"/>
      <c r="G32" s="36" t="str">
        <f>IF(AND($C$27&gt;4,(ISNONTEXT(C32))),Controlemeldingen!$A$2,"")</f>
        <v/>
      </c>
      <c r="H32" s="62"/>
    </row>
    <row r="33" spans="1:8" s="104" customFormat="1" ht="14.5" x14ac:dyDescent="0.35">
      <c r="A33" s="81" t="s">
        <v>761</v>
      </c>
      <c r="B33" s="93" t="s">
        <v>773</v>
      </c>
      <c r="C33" s="157"/>
      <c r="D33" s="158"/>
      <c r="E33" s="158"/>
      <c r="F33" s="159"/>
      <c r="G33" s="36" t="str">
        <f>IF(AND($C$27&gt;5,(ISNONTEXT(C33))),Controlemeldingen!$A$2,"")</f>
        <v/>
      </c>
      <c r="H33" s="62"/>
    </row>
    <row r="34" spans="1:8" s="27" customFormat="1" x14ac:dyDescent="0.25">
      <c r="A34" s="80"/>
      <c r="B34" s="47"/>
      <c r="H34" s="58"/>
    </row>
    <row r="35" spans="1:8" s="27" customFormat="1" ht="20" x14ac:dyDescent="0.25">
      <c r="A35" s="81" t="s">
        <v>790</v>
      </c>
      <c r="B35" s="91" t="s">
        <v>880</v>
      </c>
      <c r="C35" s="150" t="s">
        <v>68</v>
      </c>
      <c r="D35" s="151"/>
      <c r="E35" s="151"/>
      <c r="F35" s="152"/>
      <c r="G35" s="72" t="str">
        <f>IF(OR($C$35=Lists!$B$8,(ISBLANK($C$35))),Controlemeldingen!$A$34,"")</f>
        <v>Geef een toelichting (verplicht indien &gt;6 bestuurders) of kies "N.v.t."</v>
      </c>
      <c r="H35" s="58"/>
    </row>
    <row r="36" spans="1:8" s="27" customFormat="1" x14ac:dyDescent="0.25">
      <c r="A36" s="81"/>
      <c r="B36" s="81"/>
      <c r="C36" s="81"/>
      <c r="D36" s="81"/>
      <c r="E36" s="81"/>
      <c r="F36" s="81"/>
      <c r="G36" s="81"/>
      <c r="H36" s="81"/>
    </row>
    <row r="37" spans="1:8" s="27" customFormat="1" x14ac:dyDescent="0.25">
      <c r="A37" s="80"/>
      <c r="B37" s="47"/>
      <c r="H37" s="58"/>
    </row>
    <row r="38" spans="1:8" s="104" customFormat="1" ht="14.5" x14ac:dyDescent="0.35">
      <c r="A38" s="81"/>
      <c r="B38" s="78" t="s">
        <v>1655</v>
      </c>
      <c r="C38" s="156" t="s">
        <v>0</v>
      </c>
      <c r="D38" s="156"/>
      <c r="E38" s="156"/>
      <c r="F38" s="156"/>
      <c r="G38" s="35" t="s">
        <v>1</v>
      </c>
      <c r="H38" s="35"/>
    </row>
    <row r="39" spans="1:8" s="104" customFormat="1" ht="40" x14ac:dyDescent="0.35">
      <c r="A39" s="81" t="s">
        <v>182</v>
      </c>
      <c r="B39" s="1" t="s">
        <v>1711</v>
      </c>
      <c r="C39" s="157"/>
      <c r="D39" s="158"/>
      <c r="E39" s="158"/>
      <c r="F39" s="159"/>
      <c r="G39" s="36" t="str">
        <f>IF(ISBLANK(C39),Controlemeldingen!$A$33,"")</f>
        <v>Vermeld het aantal</v>
      </c>
      <c r="H39" s="35"/>
    </row>
    <row r="40" spans="1:8" s="104" customFormat="1" ht="14.5" x14ac:dyDescent="0.35">
      <c r="A40" s="81"/>
      <c r="B40" s="70" t="s">
        <v>762</v>
      </c>
      <c r="C40" s="179"/>
      <c r="D40" s="179"/>
      <c r="E40" s="179"/>
      <c r="F40" s="180"/>
      <c r="G40" s="46"/>
      <c r="H40" s="61"/>
    </row>
    <row r="41" spans="1:8" s="104" customFormat="1" ht="14.5" x14ac:dyDescent="0.35">
      <c r="A41" s="81" t="s">
        <v>183</v>
      </c>
      <c r="B41" s="93" t="s">
        <v>784</v>
      </c>
      <c r="C41" s="157"/>
      <c r="D41" s="158"/>
      <c r="E41" s="158"/>
      <c r="F41" s="159"/>
      <c r="G41" s="36" t="str">
        <f>IF(AND($C$39&gt;0,(ISNONTEXT(C41))),Controlemeldingen!$A$2,"")</f>
        <v/>
      </c>
      <c r="H41" s="62"/>
    </row>
    <row r="42" spans="1:8" s="104" customFormat="1" ht="14.5" x14ac:dyDescent="0.35">
      <c r="A42" s="81" t="s">
        <v>184</v>
      </c>
      <c r="B42" s="93" t="s">
        <v>185</v>
      </c>
      <c r="C42" s="176"/>
      <c r="D42" s="177"/>
      <c r="E42" s="177"/>
      <c r="F42" s="178"/>
      <c r="G42" s="36" t="str">
        <f>IF(AND($C$39&gt;0,(ISNONTEXT(C42))),Controlemeldingen!$A$24,"")</f>
        <v/>
      </c>
      <c r="H42" s="60"/>
    </row>
    <row r="43" spans="1:8" s="104" customFormat="1" ht="14.5" x14ac:dyDescent="0.35">
      <c r="A43" s="81"/>
      <c r="B43" s="70" t="s">
        <v>763</v>
      </c>
      <c r="C43" s="179"/>
      <c r="D43" s="179"/>
      <c r="E43" s="179"/>
      <c r="F43" s="180"/>
      <c r="G43" s="46"/>
      <c r="H43" s="61"/>
    </row>
    <row r="44" spans="1:8" s="104" customFormat="1" ht="14.5" x14ac:dyDescent="0.35">
      <c r="A44" s="81" t="s">
        <v>774</v>
      </c>
      <c r="B44" s="93" t="s">
        <v>784</v>
      </c>
      <c r="C44" s="157"/>
      <c r="D44" s="158"/>
      <c r="E44" s="158"/>
      <c r="F44" s="159"/>
      <c r="G44" s="36" t="str">
        <f>IF(AND($C$39&gt;1,(ISNONTEXT(C44))),Controlemeldingen!$A$2,"")</f>
        <v/>
      </c>
      <c r="H44" s="60"/>
    </row>
    <row r="45" spans="1:8" s="104" customFormat="1" ht="14.5" x14ac:dyDescent="0.35">
      <c r="A45" s="81" t="s">
        <v>775</v>
      </c>
      <c r="B45" s="93" t="s">
        <v>185</v>
      </c>
      <c r="C45" s="176"/>
      <c r="D45" s="177"/>
      <c r="E45" s="177"/>
      <c r="F45" s="178"/>
      <c r="G45" s="36" t="str">
        <f>IF(AND($C$39&gt;1,(ISNONTEXT(C45))),Controlemeldingen!$A$24,"")</f>
        <v/>
      </c>
      <c r="H45" s="60"/>
    </row>
    <row r="46" spans="1:8" s="104" customFormat="1" ht="14.5" x14ac:dyDescent="0.35">
      <c r="A46" s="81"/>
      <c r="B46" s="70" t="s">
        <v>764</v>
      </c>
      <c r="C46" s="179"/>
      <c r="D46" s="179"/>
      <c r="E46" s="179"/>
      <c r="F46" s="180"/>
      <c r="G46" s="46"/>
      <c r="H46" s="61"/>
    </row>
    <row r="47" spans="1:8" s="104" customFormat="1" ht="14.5" x14ac:dyDescent="0.35">
      <c r="A47" s="81" t="s">
        <v>776</v>
      </c>
      <c r="B47" s="93" t="s">
        <v>784</v>
      </c>
      <c r="C47" s="157"/>
      <c r="D47" s="158"/>
      <c r="E47" s="158"/>
      <c r="F47" s="159"/>
      <c r="G47" s="36" t="str">
        <f>IF(AND($C$39&gt;2,(ISNONTEXT(C47))),Controlemeldingen!$A$2,"")</f>
        <v/>
      </c>
      <c r="H47" s="60"/>
    </row>
    <row r="48" spans="1:8" s="104" customFormat="1" ht="14.5" x14ac:dyDescent="0.35">
      <c r="A48" s="81" t="s">
        <v>777</v>
      </c>
      <c r="B48" s="93" t="s">
        <v>185</v>
      </c>
      <c r="C48" s="176"/>
      <c r="D48" s="177"/>
      <c r="E48" s="177"/>
      <c r="F48" s="178"/>
      <c r="G48" s="36" t="str">
        <f>IF(AND($C$39&gt;2,(ISNONTEXT(C48))),Controlemeldingen!$A$24,"")</f>
        <v/>
      </c>
      <c r="H48" s="60"/>
    </row>
    <row r="49" spans="1:8" s="104" customFormat="1" ht="14.5" x14ac:dyDescent="0.35">
      <c r="A49" s="81"/>
      <c r="B49" s="70" t="s">
        <v>765</v>
      </c>
      <c r="C49" s="179"/>
      <c r="D49" s="179"/>
      <c r="E49" s="179"/>
      <c r="F49" s="180"/>
      <c r="G49" s="46"/>
      <c r="H49" s="61"/>
    </row>
    <row r="50" spans="1:8" s="104" customFormat="1" ht="14.5" x14ac:dyDescent="0.35">
      <c r="A50" s="81" t="s">
        <v>778</v>
      </c>
      <c r="B50" s="93" t="s">
        <v>784</v>
      </c>
      <c r="C50" s="157"/>
      <c r="D50" s="158"/>
      <c r="E50" s="158"/>
      <c r="F50" s="159"/>
      <c r="G50" s="36" t="str">
        <f>IF(AND($C$39&gt;3,(ISNONTEXT(C50))),Controlemeldingen!$A$2,"")</f>
        <v/>
      </c>
      <c r="H50" s="60"/>
    </row>
    <row r="51" spans="1:8" s="104" customFormat="1" ht="14.5" x14ac:dyDescent="0.35">
      <c r="A51" s="81" t="s">
        <v>779</v>
      </c>
      <c r="B51" s="93" t="s">
        <v>185</v>
      </c>
      <c r="C51" s="176"/>
      <c r="D51" s="177"/>
      <c r="E51" s="177"/>
      <c r="F51" s="178"/>
      <c r="G51" s="36" t="str">
        <f>IF(AND($C$39&gt;3,(ISNONTEXT(C51))),Controlemeldingen!$A$24,"")</f>
        <v/>
      </c>
      <c r="H51" s="60"/>
    </row>
    <row r="52" spans="1:8" s="104" customFormat="1" ht="14.5" x14ac:dyDescent="0.35">
      <c r="A52" s="81"/>
      <c r="B52" s="70" t="s">
        <v>766</v>
      </c>
      <c r="C52" s="179"/>
      <c r="D52" s="179"/>
      <c r="E52" s="179"/>
      <c r="F52" s="180"/>
      <c r="G52" s="46"/>
      <c r="H52" s="61"/>
    </row>
    <row r="53" spans="1:8" s="104" customFormat="1" ht="14.5" x14ac:dyDescent="0.35">
      <c r="A53" s="81" t="s">
        <v>780</v>
      </c>
      <c r="B53" s="93" t="s">
        <v>784</v>
      </c>
      <c r="C53" s="157"/>
      <c r="D53" s="158"/>
      <c r="E53" s="158"/>
      <c r="F53" s="159"/>
      <c r="G53" s="36" t="str">
        <f>IF(AND($C$39&gt;4,(ISNONTEXT(C53))),Controlemeldingen!$A$2,"")</f>
        <v/>
      </c>
      <c r="H53" s="60"/>
    </row>
    <row r="54" spans="1:8" s="104" customFormat="1" ht="14.5" x14ac:dyDescent="0.35">
      <c r="A54" s="81" t="s">
        <v>781</v>
      </c>
      <c r="B54" s="93" t="s">
        <v>185</v>
      </c>
      <c r="C54" s="176"/>
      <c r="D54" s="177"/>
      <c r="E54" s="177"/>
      <c r="F54" s="178"/>
      <c r="G54" s="36" t="str">
        <f>IF(AND($C$39&gt;4,(ISNONTEXT(C54))),Controlemeldingen!$A$24,"")</f>
        <v/>
      </c>
      <c r="H54" s="60"/>
    </row>
    <row r="55" spans="1:8" s="104" customFormat="1" ht="14.5" x14ac:dyDescent="0.35">
      <c r="A55" s="81"/>
      <c r="B55" s="70" t="s">
        <v>767</v>
      </c>
      <c r="C55" s="179"/>
      <c r="D55" s="179"/>
      <c r="E55" s="179"/>
      <c r="F55" s="180"/>
      <c r="G55" s="46"/>
      <c r="H55" s="61"/>
    </row>
    <row r="56" spans="1:8" s="104" customFormat="1" ht="14.5" x14ac:dyDescent="0.35">
      <c r="A56" s="81" t="s">
        <v>782</v>
      </c>
      <c r="B56" s="93" t="s">
        <v>784</v>
      </c>
      <c r="C56" s="157"/>
      <c r="D56" s="158"/>
      <c r="E56" s="158"/>
      <c r="F56" s="159"/>
      <c r="G56" s="36" t="str">
        <f>IF(AND($C$39&gt;5,(ISNONTEXT(C56))),Controlemeldingen!$A$2,"")</f>
        <v/>
      </c>
      <c r="H56" s="60"/>
    </row>
    <row r="57" spans="1:8" s="104" customFormat="1" ht="14.5" x14ac:dyDescent="0.35">
      <c r="A57" s="81" t="s">
        <v>783</v>
      </c>
      <c r="B57" s="93" t="s">
        <v>185</v>
      </c>
      <c r="C57" s="176"/>
      <c r="D57" s="177"/>
      <c r="E57" s="177"/>
      <c r="F57" s="178"/>
      <c r="G57" s="36" t="str">
        <f>IF(AND($C$39&gt;5,(ISNONTEXT(C57))),Controlemeldingen!$A$24,"")</f>
        <v/>
      </c>
      <c r="H57" s="60"/>
    </row>
    <row r="58" spans="1:8" s="27" customFormat="1" x14ac:dyDescent="0.25">
      <c r="A58" s="80"/>
      <c r="B58" s="47"/>
      <c r="H58" s="58"/>
    </row>
    <row r="59" spans="1:8" s="27" customFormat="1" ht="13.5" customHeight="1" x14ac:dyDescent="0.25">
      <c r="A59" s="81" t="s">
        <v>791</v>
      </c>
      <c r="B59" s="91" t="s">
        <v>792</v>
      </c>
      <c r="C59" s="150" t="s">
        <v>68</v>
      </c>
      <c r="D59" s="151"/>
      <c r="E59" s="151"/>
      <c r="F59" s="152"/>
      <c r="G59" s="72" t="str">
        <f>IF(OR(ISBLANK($C$59),$C$59=Lists!$B$7),Controlemeldingen!$A$35,"")</f>
        <v>Geef een toelichting (verplicht indien &gt;6 dag. beleidsbepalers) of kies "N.v.t."</v>
      </c>
      <c r="H59" s="58"/>
    </row>
    <row r="60" spans="1:8" s="27" customFormat="1" x14ac:dyDescent="0.25">
      <c r="A60" s="81"/>
      <c r="B60" s="81"/>
      <c r="C60" s="81"/>
      <c r="D60" s="81"/>
      <c r="E60" s="81"/>
      <c r="F60" s="81"/>
      <c r="G60" s="81"/>
      <c r="H60" s="58"/>
    </row>
    <row r="61" spans="1:8" s="27" customFormat="1" x14ac:dyDescent="0.25">
      <c r="A61" s="80"/>
      <c r="B61" s="47"/>
      <c r="H61" s="58"/>
    </row>
    <row r="62" spans="1:8" s="27" customFormat="1" x14ac:dyDescent="0.25">
      <c r="A62" s="81"/>
      <c r="B62" s="78" t="s">
        <v>836</v>
      </c>
      <c r="C62" s="156" t="s">
        <v>0</v>
      </c>
      <c r="D62" s="156"/>
      <c r="E62" s="156"/>
      <c r="F62" s="156"/>
      <c r="G62" s="35" t="s">
        <v>1</v>
      </c>
      <c r="H62" s="58"/>
    </row>
    <row r="63" spans="1:8" s="27" customFormat="1" ht="47" customHeight="1" x14ac:dyDescent="0.25">
      <c r="A63" s="81" t="s">
        <v>187</v>
      </c>
      <c r="B63" s="1" t="s">
        <v>1712</v>
      </c>
      <c r="C63" s="157"/>
      <c r="D63" s="158"/>
      <c r="E63" s="158"/>
      <c r="F63" s="159"/>
      <c r="G63" s="36" t="str">
        <f>IF(ISBLANK(C63),Controlemeldingen!$A$12,"")</f>
        <v>Voer een aantal (of 0) in</v>
      </c>
      <c r="H63" s="58"/>
    </row>
    <row r="64" spans="1:8" s="74" customFormat="1" x14ac:dyDescent="0.25">
      <c r="A64" s="89" t="s">
        <v>188</v>
      </c>
      <c r="B64" s="91" t="s">
        <v>707</v>
      </c>
      <c r="C64" s="150"/>
      <c r="D64" s="151"/>
      <c r="E64" s="151"/>
      <c r="F64" s="152"/>
      <c r="G64" s="72" t="str">
        <f>IF(ISBLANK(C63),"",IF(AND(ISBLANK($C$64),$C$63=0),Controlemeldingen!$A$10,""))</f>
        <v/>
      </c>
      <c r="H64" s="73"/>
    </row>
    <row r="65" spans="1:8" s="27" customFormat="1" x14ac:dyDescent="0.25">
      <c r="A65" s="81"/>
      <c r="B65" s="70" t="s">
        <v>884</v>
      </c>
      <c r="C65" s="179"/>
      <c r="D65" s="179"/>
      <c r="E65" s="179"/>
      <c r="F65" s="180"/>
      <c r="G65" s="46"/>
      <c r="H65" s="58"/>
    </row>
    <row r="66" spans="1:8" s="27" customFormat="1" x14ac:dyDescent="0.25">
      <c r="A66" s="81" t="s">
        <v>190</v>
      </c>
      <c r="B66" s="93" t="s">
        <v>189</v>
      </c>
      <c r="C66" s="157"/>
      <c r="D66" s="158"/>
      <c r="E66" s="158"/>
      <c r="F66" s="159"/>
      <c r="G66" s="36" t="str">
        <f>IF(AND(C63&gt;0,ISNONTEXT(C66)),Controlemeldingen!$A$2,"")</f>
        <v/>
      </c>
      <c r="H66" s="58"/>
    </row>
    <row r="67" spans="1:8" s="27" customFormat="1" x14ac:dyDescent="0.25">
      <c r="A67" s="81" t="s">
        <v>191</v>
      </c>
      <c r="B67" s="93" t="s">
        <v>200</v>
      </c>
      <c r="C67" s="176"/>
      <c r="D67" s="177"/>
      <c r="E67" s="177"/>
      <c r="F67" s="178"/>
      <c r="G67" s="36" t="str">
        <f>IF(AND(ISTEXT(C66),ISBLANK(C67)),Controlemeldingen!$A$23,"")</f>
        <v/>
      </c>
      <c r="H67" s="58"/>
    </row>
    <row r="68" spans="1:8" s="27" customFormat="1" x14ac:dyDescent="0.25">
      <c r="A68" s="81" t="s">
        <v>204</v>
      </c>
      <c r="B68" s="93" t="s">
        <v>730</v>
      </c>
      <c r="C68" s="176" t="s">
        <v>2</v>
      </c>
      <c r="D68" s="177"/>
      <c r="E68" s="177"/>
      <c r="F68" s="178"/>
      <c r="G68" s="36" t="str">
        <f>IF(AND(ISTEXT(C66),(OR(C68=Controlemeldingen!$B$8,ISBLANK(C68)))),Controlemeldingen!$A$8,"")</f>
        <v/>
      </c>
      <c r="H68" s="58"/>
    </row>
    <row r="69" spans="1:8" s="27" customFormat="1" x14ac:dyDescent="0.25">
      <c r="A69" s="81"/>
      <c r="B69" s="70" t="s">
        <v>885</v>
      </c>
      <c r="C69" s="179"/>
      <c r="D69" s="179"/>
      <c r="E69" s="179"/>
      <c r="F69" s="180"/>
      <c r="G69" s="46"/>
      <c r="H69" s="58"/>
    </row>
    <row r="70" spans="1:8" s="27" customFormat="1" x14ac:dyDescent="0.25">
      <c r="A70" s="81" t="s">
        <v>192</v>
      </c>
      <c r="B70" s="93" t="s">
        <v>701</v>
      </c>
      <c r="C70" s="157"/>
      <c r="D70" s="158"/>
      <c r="E70" s="158"/>
      <c r="F70" s="159"/>
      <c r="G70" s="36" t="str">
        <f>IF(AND(C63&gt;1,ISNONTEXT(C70)),Controlemeldingen!$A$2,"")</f>
        <v/>
      </c>
      <c r="H70" s="58"/>
    </row>
    <row r="71" spans="1:8" s="27" customFormat="1" x14ac:dyDescent="0.25">
      <c r="A71" s="81" t="s">
        <v>193</v>
      </c>
      <c r="B71" s="93" t="s">
        <v>200</v>
      </c>
      <c r="C71" s="176"/>
      <c r="D71" s="177"/>
      <c r="E71" s="177"/>
      <c r="F71" s="178"/>
      <c r="G71" s="36" t="str">
        <f>IF(AND(ISTEXT(C70),ISBLANK(C71)),Controlemeldingen!$A$23,"")</f>
        <v/>
      </c>
      <c r="H71" s="58"/>
    </row>
    <row r="72" spans="1:8" s="27" customFormat="1" x14ac:dyDescent="0.25">
      <c r="A72" s="81" t="s">
        <v>205</v>
      </c>
      <c r="B72" s="93" t="s">
        <v>730</v>
      </c>
      <c r="C72" s="176" t="s">
        <v>2</v>
      </c>
      <c r="D72" s="177"/>
      <c r="E72" s="177"/>
      <c r="F72" s="178"/>
      <c r="G72" s="36" t="str">
        <f>IF(AND(ISTEXT(C70),(OR(C72=Controlemeldingen!$B$8,ISBLANK(C72)))),Controlemeldingen!$A$8,"")</f>
        <v/>
      </c>
      <c r="H72" s="58"/>
    </row>
    <row r="73" spans="1:8" s="27" customFormat="1" x14ac:dyDescent="0.25">
      <c r="A73" s="81"/>
      <c r="B73" s="70" t="s">
        <v>886</v>
      </c>
      <c r="C73" s="179"/>
      <c r="D73" s="179"/>
      <c r="E73" s="179"/>
      <c r="F73" s="180"/>
      <c r="G73" s="46"/>
      <c r="H73" s="58"/>
    </row>
    <row r="74" spans="1:8" s="27" customFormat="1" x14ac:dyDescent="0.25">
      <c r="A74" s="81" t="s">
        <v>194</v>
      </c>
      <c r="B74" s="93" t="s">
        <v>702</v>
      </c>
      <c r="C74" s="157"/>
      <c r="D74" s="158"/>
      <c r="E74" s="158"/>
      <c r="F74" s="159"/>
      <c r="G74" s="36" t="str">
        <f>IF(AND(C63&gt;2,ISNONTEXT(C74)),Controlemeldingen!$A$2,"")</f>
        <v/>
      </c>
      <c r="H74" s="58"/>
    </row>
    <row r="75" spans="1:8" s="27" customFormat="1" x14ac:dyDescent="0.25">
      <c r="A75" s="81" t="s">
        <v>195</v>
      </c>
      <c r="B75" s="93" t="s">
        <v>200</v>
      </c>
      <c r="C75" s="176"/>
      <c r="D75" s="177"/>
      <c r="E75" s="177"/>
      <c r="F75" s="178"/>
      <c r="G75" s="36" t="str">
        <f>IF(AND(ISTEXT(C74),ISBLANK(C75)),Controlemeldingen!$A$23,"")</f>
        <v/>
      </c>
      <c r="H75" s="58"/>
    </row>
    <row r="76" spans="1:8" s="27" customFormat="1" x14ac:dyDescent="0.25">
      <c r="A76" s="81" t="s">
        <v>206</v>
      </c>
      <c r="B76" s="93" t="s">
        <v>730</v>
      </c>
      <c r="C76" s="176" t="s">
        <v>2</v>
      </c>
      <c r="D76" s="177"/>
      <c r="E76" s="177"/>
      <c r="F76" s="178"/>
      <c r="G76" s="36" t="str">
        <f>IF(AND(ISTEXT(C74),(OR(C76=Controlemeldingen!$B$8,ISBLANK(C76)))),Controlemeldingen!$A$8,"")</f>
        <v/>
      </c>
      <c r="H76" s="58"/>
    </row>
    <row r="77" spans="1:8" s="27" customFormat="1" x14ac:dyDescent="0.25">
      <c r="A77" s="81"/>
      <c r="B77" s="70" t="s">
        <v>887</v>
      </c>
      <c r="C77" s="179"/>
      <c r="D77" s="179"/>
      <c r="E77" s="179"/>
      <c r="F77" s="180"/>
      <c r="G77" s="46"/>
      <c r="H77" s="58"/>
    </row>
    <row r="78" spans="1:8" s="27" customFormat="1" x14ac:dyDescent="0.25">
      <c r="A78" s="81" t="s">
        <v>196</v>
      </c>
      <c r="B78" s="93" t="s">
        <v>703</v>
      </c>
      <c r="C78" s="157"/>
      <c r="D78" s="158"/>
      <c r="E78" s="158"/>
      <c r="F78" s="159"/>
      <c r="G78" s="36" t="str">
        <f>IF(AND(C63&gt;3,ISNONTEXT(C78)),Controlemeldingen!$A$2,"")</f>
        <v/>
      </c>
      <c r="H78" s="58"/>
    </row>
    <row r="79" spans="1:8" s="27" customFormat="1" x14ac:dyDescent="0.25">
      <c r="A79" s="81" t="s">
        <v>197</v>
      </c>
      <c r="B79" s="93" t="s">
        <v>200</v>
      </c>
      <c r="C79" s="176"/>
      <c r="D79" s="177"/>
      <c r="E79" s="177"/>
      <c r="F79" s="178"/>
      <c r="G79" s="36" t="str">
        <f>IF(AND(ISTEXT(C78),ISBLANK(C79)),Controlemeldingen!$A$23,"")</f>
        <v/>
      </c>
      <c r="H79" s="58"/>
    </row>
    <row r="80" spans="1:8" s="27" customFormat="1" x14ac:dyDescent="0.25">
      <c r="A80" s="81" t="s">
        <v>207</v>
      </c>
      <c r="B80" s="93" t="s">
        <v>730</v>
      </c>
      <c r="C80" s="176" t="s">
        <v>2</v>
      </c>
      <c r="D80" s="177"/>
      <c r="E80" s="177"/>
      <c r="F80" s="178"/>
      <c r="G80" s="36" t="str">
        <f>IF(AND(ISTEXT(C78),(OR(C80=Controlemeldingen!$B$8,ISBLANK(C80)))),Controlemeldingen!$A$8,"")</f>
        <v/>
      </c>
      <c r="H80" s="58"/>
    </row>
    <row r="81" spans="1:8" s="27" customFormat="1" x14ac:dyDescent="0.25">
      <c r="A81" s="81"/>
      <c r="B81" s="70" t="s">
        <v>888</v>
      </c>
      <c r="C81" s="179"/>
      <c r="D81" s="179"/>
      <c r="E81" s="179"/>
      <c r="F81" s="180"/>
      <c r="G81" s="46"/>
      <c r="H81" s="58"/>
    </row>
    <row r="82" spans="1:8" s="27" customFormat="1" x14ac:dyDescent="0.25">
      <c r="A82" s="81" t="s">
        <v>198</v>
      </c>
      <c r="B82" s="93" t="s">
        <v>704</v>
      </c>
      <c r="C82" s="157"/>
      <c r="D82" s="158"/>
      <c r="E82" s="158"/>
      <c r="F82" s="159"/>
      <c r="G82" s="36" t="str">
        <f>IF(AND(C63&gt;4,ISNONTEXT(C82)),Controlemeldingen!$A$2,"")</f>
        <v/>
      </c>
      <c r="H82" s="58"/>
    </row>
    <row r="83" spans="1:8" s="27" customFormat="1" x14ac:dyDescent="0.25">
      <c r="A83" s="81" t="s">
        <v>199</v>
      </c>
      <c r="B83" s="93" t="s">
        <v>200</v>
      </c>
      <c r="C83" s="176"/>
      <c r="D83" s="177"/>
      <c r="E83" s="177"/>
      <c r="F83" s="178"/>
      <c r="G83" s="36" t="str">
        <f>IF(AND(ISTEXT(C82),ISBLANK(C83)),Controlemeldingen!$A$23,"")</f>
        <v/>
      </c>
      <c r="H83" s="58"/>
    </row>
    <row r="84" spans="1:8" s="27" customFormat="1" x14ac:dyDescent="0.25">
      <c r="A84" s="81" t="s">
        <v>208</v>
      </c>
      <c r="B84" s="93" t="s">
        <v>730</v>
      </c>
      <c r="C84" s="176" t="s">
        <v>2</v>
      </c>
      <c r="D84" s="177"/>
      <c r="E84" s="177"/>
      <c r="F84" s="178"/>
      <c r="G84" s="36" t="str">
        <f>IF(AND(ISTEXT(C82),(OR(C84=Controlemeldingen!$B$8,ISBLANK(C84)))),Controlemeldingen!$A$8,"")</f>
        <v/>
      </c>
      <c r="H84" s="58"/>
    </row>
    <row r="85" spans="1:8" s="27" customFormat="1" x14ac:dyDescent="0.25">
      <c r="A85" s="81"/>
      <c r="B85" s="70" t="s">
        <v>889</v>
      </c>
      <c r="C85" s="179"/>
      <c r="D85" s="179"/>
      <c r="E85" s="179"/>
      <c r="F85" s="180"/>
      <c r="G85" s="46"/>
      <c r="H85" s="58"/>
    </row>
    <row r="86" spans="1:8" s="27" customFormat="1" x14ac:dyDescent="0.25">
      <c r="A86" s="81" t="s">
        <v>709</v>
      </c>
      <c r="B86" s="93" t="s">
        <v>705</v>
      </c>
      <c r="C86" s="157"/>
      <c r="D86" s="158"/>
      <c r="E86" s="158"/>
      <c r="F86" s="159"/>
      <c r="G86" s="36" t="str">
        <f>IF(AND(C63&gt;5,ISNONTEXT(C86)),Controlemeldingen!$A$2,"")</f>
        <v/>
      </c>
      <c r="H86" s="58"/>
    </row>
    <row r="87" spans="1:8" s="27" customFormat="1" x14ac:dyDescent="0.25">
      <c r="A87" s="81" t="s">
        <v>710</v>
      </c>
      <c r="B87" s="93" t="s">
        <v>200</v>
      </c>
      <c r="C87" s="176"/>
      <c r="D87" s="177"/>
      <c r="E87" s="177"/>
      <c r="F87" s="178"/>
      <c r="G87" s="36" t="str">
        <f>IF(AND(ISTEXT(C86),ISBLANK(C87)),Controlemeldingen!$A$23,"")</f>
        <v/>
      </c>
      <c r="H87" s="58"/>
    </row>
    <row r="88" spans="1:8" s="27" customFormat="1" x14ac:dyDescent="0.25">
      <c r="A88" s="81" t="s">
        <v>711</v>
      </c>
      <c r="B88" s="93" t="s">
        <v>730</v>
      </c>
      <c r="C88" s="176" t="s">
        <v>2</v>
      </c>
      <c r="D88" s="177"/>
      <c r="E88" s="177"/>
      <c r="F88" s="178"/>
      <c r="G88" s="36" t="str">
        <f>IF(AND(ISTEXT(C86),(OR(C88=Controlemeldingen!$B$8,ISBLANK(C88)))),Controlemeldingen!$A$8,"")</f>
        <v/>
      </c>
      <c r="H88" s="58"/>
    </row>
    <row r="89" spans="1:8" s="27" customFormat="1" ht="30" x14ac:dyDescent="0.25">
      <c r="A89" s="81" t="s">
        <v>712</v>
      </c>
      <c r="B89" s="71" t="s">
        <v>1713</v>
      </c>
      <c r="C89" s="150"/>
      <c r="D89" s="151"/>
      <c r="E89" s="151"/>
      <c r="F89" s="152"/>
      <c r="G89" s="108" t="str">
        <f>IF(AND((OR($C$68=Lists!$H$45,Trustkantoren!$C$72=Lists!$H$45,Trustkantoren!$C$76=Lists!$H$45,Trustkantoren!$C$80=Lists!$H$45,Trustkantoren!$C$84=Lists!$H$45,Trustkantoren!$C$88=Lists!$H$45))*OR(C89=Controlemeldingen!$B$9,ISBLANK(C89))),Controlemeldingen!$A$36,"")</f>
        <v/>
      </c>
      <c r="H89" s="58"/>
    </row>
    <row r="90" spans="1:8" s="27" customFormat="1" ht="20" x14ac:dyDescent="0.25">
      <c r="A90" s="80"/>
      <c r="B90" s="98" t="s">
        <v>793</v>
      </c>
      <c r="H90" s="58"/>
    </row>
    <row r="91" spans="1:8" s="27" customFormat="1" x14ac:dyDescent="0.25">
      <c r="A91" s="80"/>
      <c r="B91" s="41"/>
      <c r="H91" s="58"/>
    </row>
    <row r="92" spans="1:8" s="27" customFormat="1" x14ac:dyDescent="0.25">
      <c r="A92" s="80"/>
      <c r="B92" s="41"/>
      <c r="H92" s="58"/>
    </row>
    <row r="93" spans="1:8" s="104" customFormat="1" ht="14.5" x14ac:dyDescent="0.35">
      <c r="A93" s="81"/>
      <c r="B93" s="78" t="s">
        <v>210</v>
      </c>
      <c r="C93" s="156"/>
      <c r="D93" s="156"/>
      <c r="E93" s="156"/>
      <c r="F93" s="156"/>
      <c r="G93" s="29"/>
      <c r="H93" s="35"/>
    </row>
    <row r="94" spans="1:8" s="104" customFormat="1" ht="14.5" x14ac:dyDescent="0.35">
      <c r="A94" s="81"/>
      <c r="B94" s="97" t="s">
        <v>787</v>
      </c>
      <c r="C94" s="193" t="s">
        <v>0</v>
      </c>
      <c r="D94" s="193"/>
      <c r="E94" s="193"/>
      <c r="F94" s="194"/>
      <c r="G94" s="35" t="s">
        <v>1</v>
      </c>
      <c r="H94" s="35"/>
    </row>
    <row r="95" spans="1:8" s="104" customFormat="1" ht="14.5" x14ac:dyDescent="0.35">
      <c r="A95" s="81" t="s">
        <v>209</v>
      </c>
      <c r="B95" s="1" t="str">
        <f>"Omzet en overige opbrengsten uit trustdiensten over 2019 in hele euro's van het trustkantoor"</f>
        <v>Omzet en overige opbrengsten uit trustdiensten over 2019 in hele euro's van het trustkantoor</v>
      </c>
      <c r="C95" s="195"/>
      <c r="D95" s="196"/>
      <c r="E95" s="196"/>
      <c r="F95" s="197"/>
      <c r="G95" s="36" t="str">
        <f>IF(ISNUMBER(C95),"",Controlemeldingen!$A$14)</f>
        <v>Voer een bedrag in, in hele euro's</v>
      </c>
      <c r="H95" s="60"/>
    </row>
    <row r="96" spans="1:8" s="104" customFormat="1" ht="14.5" x14ac:dyDescent="0.35">
      <c r="A96" s="81" t="s">
        <v>211</v>
      </c>
      <c r="B96" s="1" t="s">
        <v>731</v>
      </c>
      <c r="C96" s="176"/>
      <c r="D96" s="177"/>
      <c r="E96" s="177"/>
      <c r="F96" s="178"/>
      <c r="G96" s="36" t="str">
        <f>IF(ISBLANK(C96),Controlemeldingen!$A$24,"")</f>
        <v>Selecteer Ja/Nee</v>
      </c>
      <c r="H96" s="60"/>
    </row>
    <row r="97" spans="1:8" s="27" customFormat="1" x14ac:dyDescent="0.25">
      <c r="A97" s="80"/>
      <c r="B97" s="41"/>
      <c r="G97" s="35"/>
      <c r="H97" s="58"/>
    </row>
    <row r="98" spans="1:8" s="27" customFormat="1" x14ac:dyDescent="0.25">
      <c r="A98" s="80"/>
      <c r="B98" s="41"/>
      <c r="G98" s="35"/>
      <c r="H98" s="58"/>
    </row>
    <row r="99" spans="1:8" s="27" customFormat="1" x14ac:dyDescent="0.25">
      <c r="A99" s="80"/>
      <c r="B99" s="78" t="s">
        <v>214</v>
      </c>
      <c r="G99" s="35" t="s">
        <v>1</v>
      </c>
      <c r="H99" s="58"/>
    </row>
    <row r="100" spans="1:8" s="104" customFormat="1" ht="14.5" x14ac:dyDescent="0.35">
      <c r="A100" s="81" t="s">
        <v>860</v>
      </c>
      <c r="B100" s="1" t="s">
        <v>213</v>
      </c>
      <c r="C100" s="157"/>
      <c r="D100" s="158"/>
      <c r="E100" s="158"/>
      <c r="F100" s="159"/>
      <c r="G100" s="36" t="str">
        <f>IF(ISBLANK(C100),Controlemeldingen!$A$12,"")</f>
        <v>Voer een aantal (of 0) in</v>
      </c>
      <c r="H100" s="60"/>
    </row>
    <row r="101" spans="1:8" s="104" customFormat="1" ht="14.5" x14ac:dyDescent="0.35">
      <c r="A101" s="81"/>
      <c r="B101" s="70" t="s">
        <v>890</v>
      </c>
      <c r="C101" s="179"/>
      <c r="D101" s="179"/>
      <c r="E101" s="179"/>
      <c r="F101" s="180"/>
      <c r="G101" s="36"/>
      <c r="H101" s="60"/>
    </row>
    <row r="102" spans="1:8" s="104" customFormat="1" ht="14.5" x14ac:dyDescent="0.35">
      <c r="A102" s="81" t="s">
        <v>861</v>
      </c>
      <c r="B102" s="91" t="s">
        <v>215</v>
      </c>
      <c r="C102" s="176"/>
      <c r="D102" s="177"/>
      <c r="E102" s="177"/>
      <c r="F102" s="178"/>
      <c r="G102" s="36" t="str">
        <f>IF(AND($C$100&gt;0,OR(ISBLANK(C102),C102=Lists!$C$8)),Controlemeldingen!$A$25,"")</f>
        <v/>
      </c>
      <c r="H102" s="60"/>
    </row>
    <row r="103" spans="1:8" s="27" customFormat="1" x14ac:dyDescent="0.25">
      <c r="A103" s="81" t="s">
        <v>862</v>
      </c>
      <c r="B103" s="91" t="s">
        <v>216</v>
      </c>
      <c r="C103" s="176"/>
      <c r="D103" s="177"/>
      <c r="E103" s="177"/>
      <c r="F103" s="178"/>
      <c r="G103" s="36" t="str">
        <f>IF(AND($C$100&gt;0,ISBLANK(C103)),Controlemeldingen!$A$26,"")</f>
        <v/>
      </c>
      <c r="H103" s="58"/>
    </row>
    <row r="104" spans="1:8" s="104" customFormat="1" ht="14.5" x14ac:dyDescent="0.35">
      <c r="A104" s="81"/>
      <c r="B104" s="70" t="s">
        <v>891</v>
      </c>
      <c r="C104" s="179"/>
      <c r="D104" s="179"/>
      <c r="E104" s="179"/>
      <c r="F104" s="180"/>
      <c r="G104" s="36"/>
      <c r="H104" s="60"/>
    </row>
    <row r="105" spans="1:8" s="104" customFormat="1" ht="14.5" x14ac:dyDescent="0.35">
      <c r="A105" s="81" t="s">
        <v>863</v>
      </c>
      <c r="B105" s="91" t="s">
        <v>217</v>
      </c>
      <c r="C105" s="176"/>
      <c r="D105" s="177"/>
      <c r="E105" s="177"/>
      <c r="F105" s="178"/>
      <c r="G105" s="36" t="str">
        <f>IF(AND($C$100&gt;1,OR(ISBLANK(C105),C105=Lists!$C$8)),Controlemeldingen!$A$25,"")</f>
        <v/>
      </c>
      <c r="H105" s="60"/>
    </row>
    <row r="106" spans="1:8" s="27" customFormat="1" x14ac:dyDescent="0.25">
      <c r="A106" s="81" t="s">
        <v>864</v>
      </c>
      <c r="B106" s="91" t="s">
        <v>218</v>
      </c>
      <c r="C106" s="176"/>
      <c r="D106" s="177"/>
      <c r="E106" s="177"/>
      <c r="F106" s="178"/>
      <c r="G106" s="36" t="str">
        <f>IF(AND($C$100&gt;1,ISBLANK(C106)),Controlemeldingen!$A$26,"")</f>
        <v/>
      </c>
      <c r="H106" s="58"/>
    </row>
    <row r="107" spans="1:8" s="104" customFormat="1" ht="14.5" x14ac:dyDescent="0.35">
      <c r="A107" s="81"/>
      <c r="B107" s="70" t="s">
        <v>892</v>
      </c>
      <c r="C107" s="179"/>
      <c r="D107" s="179"/>
      <c r="E107" s="179"/>
      <c r="F107" s="180"/>
      <c r="G107" s="36"/>
      <c r="H107" s="60"/>
    </row>
    <row r="108" spans="1:8" s="104" customFormat="1" ht="14.5" x14ac:dyDescent="0.35">
      <c r="A108" s="81" t="s">
        <v>235</v>
      </c>
      <c r="B108" s="91" t="s">
        <v>219</v>
      </c>
      <c r="C108" s="176"/>
      <c r="D108" s="177"/>
      <c r="E108" s="177"/>
      <c r="F108" s="178"/>
      <c r="G108" s="36" t="str">
        <f>IF(AND($C$100&gt;2,OR(ISBLANK(C108),C108=Lists!$C$8)),Controlemeldingen!$A$25,"")</f>
        <v/>
      </c>
      <c r="H108" s="60"/>
    </row>
    <row r="109" spans="1:8" s="27" customFormat="1" x14ac:dyDescent="0.25">
      <c r="A109" s="81" t="s">
        <v>236</v>
      </c>
      <c r="B109" s="91" t="s">
        <v>220</v>
      </c>
      <c r="C109" s="176"/>
      <c r="D109" s="177"/>
      <c r="E109" s="177"/>
      <c r="F109" s="178"/>
      <c r="G109" s="36" t="str">
        <f>IF(AND($C$100&gt;2,ISBLANK(C109)),Controlemeldingen!$A$26,"")</f>
        <v/>
      </c>
      <c r="H109" s="58"/>
    </row>
    <row r="110" spans="1:8" s="27" customFormat="1" ht="21" customHeight="1" x14ac:dyDescent="0.25">
      <c r="A110" s="81" t="s">
        <v>865</v>
      </c>
      <c r="B110" s="71" t="s">
        <v>788</v>
      </c>
      <c r="C110" s="150" t="s">
        <v>68</v>
      </c>
      <c r="D110" s="151"/>
      <c r="E110" s="151"/>
      <c r="F110" s="152"/>
      <c r="G110" s="108" t="str">
        <f>IF(AND(C100&gt;3,C110=Lists!$C$8),Controlemeldingen!$A$37,IF(AND(C100&gt;0,OR(C110=Controlemeldingen!$B$9,ISBLANK(C110))),Controlemeldingen!$A$37,""))</f>
        <v/>
      </c>
      <c r="H110" s="58"/>
    </row>
    <row r="111" spans="1:8" s="27" customFormat="1" x14ac:dyDescent="0.25">
      <c r="A111" s="80"/>
      <c r="B111" s="41"/>
      <c r="H111" s="58"/>
    </row>
    <row r="112" spans="1:8" s="27" customFormat="1" x14ac:dyDescent="0.25">
      <c r="A112" s="80"/>
      <c r="B112" s="41"/>
      <c r="H112" s="58"/>
    </row>
    <row r="113" spans="1:8" s="104" customFormat="1" ht="14.5" x14ac:dyDescent="0.35">
      <c r="A113" s="81"/>
      <c r="B113" s="78" t="s">
        <v>212</v>
      </c>
      <c r="C113" s="156" t="s">
        <v>0</v>
      </c>
      <c r="D113" s="156"/>
      <c r="E113" s="156"/>
      <c r="F113" s="156"/>
      <c r="G113" s="35" t="s">
        <v>1</v>
      </c>
      <c r="H113" s="35"/>
    </row>
    <row r="114" spans="1:8" s="104" customFormat="1" ht="14.5" x14ac:dyDescent="0.35">
      <c r="A114" s="81" t="s">
        <v>237</v>
      </c>
      <c r="B114" s="1" t="s">
        <v>221</v>
      </c>
      <c r="C114" s="176"/>
      <c r="D114" s="177"/>
      <c r="E114" s="177"/>
      <c r="F114" s="178"/>
      <c r="G114" s="36" t="str">
        <f>IF(ISBLANK(C114),Controlemeldingen!$A$24,"")</f>
        <v>Selecteer Ja/Nee</v>
      </c>
      <c r="H114" s="60"/>
    </row>
    <row r="115" spans="1:8" s="104" customFormat="1" ht="14.5" x14ac:dyDescent="0.35">
      <c r="A115" s="81" t="s">
        <v>238</v>
      </c>
      <c r="B115" s="1" t="s">
        <v>894</v>
      </c>
      <c r="C115" s="176"/>
      <c r="D115" s="177"/>
      <c r="E115" s="177"/>
      <c r="F115" s="178"/>
      <c r="G115" s="36" t="str">
        <f>IF(ISBLANK(C115),Controlemeldingen!$A$24,"")</f>
        <v>Selecteer Ja/Nee</v>
      </c>
      <c r="H115" s="60"/>
    </row>
    <row r="116" spans="1:8" s="104" customFormat="1" ht="14.5" x14ac:dyDescent="0.35">
      <c r="A116" s="81" t="s">
        <v>842</v>
      </c>
      <c r="B116" s="1" t="s">
        <v>1657</v>
      </c>
      <c r="C116" s="157"/>
      <c r="D116" s="158"/>
      <c r="E116" s="158"/>
      <c r="F116" s="159"/>
      <c r="G116" s="36" t="str">
        <f>IF(ISBLANK(C116),Controlemeldingen!$A$12,"")</f>
        <v>Voer een aantal (of 0) in</v>
      </c>
      <c r="H116" s="60"/>
    </row>
    <row r="117" spans="1:8" s="27" customFormat="1" x14ac:dyDescent="0.25">
      <c r="A117" s="80"/>
      <c r="B117" s="41"/>
      <c r="H117" s="58"/>
    </row>
    <row r="118" spans="1:8" s="27" customFormat="1" x14ac:dyDescent="0.25">
      <c r="A118" s="80"/>
      <c r="B118" s="41"/>
      <c r="H118" s="58"/>
    </row>
    <row r="119" spans="1:8" s="27" customFormat="1" x14ac:dyDescent="0.25">
      <c r="A119" s="80"/>
      <c r="B119" s="41"/>
      <c r="H119" s="58"/>
    </row>
    <row r="120" spans="1:8" s="104" customFormat="1" ht="27" x14ac:dyDescent="0.35">
      <c r="A120" s="88">
        <v>2</v>
      </c>
      <c r="B120" s="92" t="s">
        <v>222</v>
      </c>
      <c r="C120" s="45"/>
      <c r="D120" s="45"/>
      <c r="E120" s="45"/>
      <c r="F120" s="45"/>
      <c r="G120" s="45"/>
      <c r="H120" s="59"/>
    </row>
    <row r="121" spans="1:8" s="104" customFormat="1" ht="16.5" customHeight="1" x14ac:dyDescent="0.35">
      <c r="A121" s="88"/>
      <c r="B121" s="83" t="s">
        <v>1602</v>
      </c>
      <c r="C121" s="131"/>
      <c r="D121" s="132"/>
      <c r="E121" s="133"/>
      <c r="F121" s="133"/>
      <c r="G121" s="45"/>
      <c r="H121" s="59"/>
    </row>
    <row r="122" spans="1:8" s="104" customFormat="1" ht="27" x14ac:dyDescent="0.35">
      <c r="A122" s="88"/>
      <c r="B122" s="92"/>
      <c r="C122" s="45"/>
      <c r="D122" s="45"/>
      <c r="E122" s="45"/>
      <c r="F122" s="45"/>
      <c r="G122" s="45"/>
      <c r="H122" s="59"/>
    </row>
    <row r="123" spans="1:8" s="104" customFormat="1" ht="15" customHeight="1" x14ac:dyDescent="0.35">
      <c r="A123" s="88"/>
      <c r="B123" s="78" t="s">
        <v>229</v>
      </c>
      <c r="C123" s="156" t="s">
        <v>0</v>
      </c>
      <c r="D123" s="156"/>
      <c r="E123" s="156"/>
      <c r="F123" s="156"/>
      <c r="G123" s="35" t="s">
        <v>1</v>
      </c>
      <c r="H123" s="59"/>
    </row>
    <row r="124" spans="1:8" s="104" customFormat="1" ht="20" x14ac:dyDescent="0.35">
      <c r="A124" s="81" t="s">
        <v>226</v>
      </c>
      <c r="B124" s="91" t="s">
        <v>1658</v>
      </c>
      <c r="C124" s="157"/>
      <c r="D124" s="158"/>
      <c r="E124" s="158"/>
      <c r="F124" s="159"/>
      <c r="G124" s="36" t="str">
        <f>IF(ISBLANK(C124),Controlemeldingen!$A$12,"")</f>
        <v>Voer een aantal (of 0) in</v>
      </c>
      <c r="H124" s="60"/>
    </row>
    <row r="125" spans="1:8" s="104" customFormat="1" ht="50" x14ac:dyDescent="0.35">
      <c r="A125" s="81" t="s">
        <v>227</v>
      </c>
      <c r="B125" s="1" t="s">
        <v>1736</v>
      </c>
      <c r="C125" s="179" t="s">
        <v>854</v>
      </c>
      <c r="D125" s="179"/>
      <c r="E125" s="179"/>
      <c r="F125" s="180"/>
      <c r="G125" s="72" t="str">
        <f>IF(AND($C$124&gt;0,($C$124&lt;&gt;'Opgave doelvennootschappen'!$C$2503)),Controlemeldingen!$A$27,"")</f>
        <v/>
      </c>
      <c r="H125" s="60"/>
    </row>
    <row r="126" spans="1:8" s="27" customFormat="1" x14ac:dyDescent="0.25">
      <c r="A126" s="80"/>
      <c r="B126" s="41"/>
      <c r="H126" s="58"/>
    </row>
    <row r="127" spans="1:8" s="27" customFormat="1" x14ac:dyDescent="0.25">
      <c r="A127" s="80"/>
      <c r="B127" s="41"/>
      <c r="H127" s="58"/>
    </row>
    <row r="128" spans="1:8" s="104" customFormat="1" ht="15" customHeight="1" x14ac:dyDescent="0.35">
      <c r="A128" s="88"/>
      <c r="B128" s="78" t="s">
        <v>228</v>
      </c>
      <c r="C128" s="156"/>
      <c r="D128" s="156"/>
      <c r="E128" s="156"/>
      <c r="F128" s="156"/>
      <c r="G128" s="29"/>
      <c r="H128" s="59"/>
    </row>
    <row r="129" spans="1:8" s="104" customFormat="1" ht="14.5" x14ac:dyDescent="0.35">
      <c r="A129" s="81"/>
      <c r="B129" s="97" t="s">
        <v>1603</v>
      </c>
      <c r="C129" s="156" t="s">
        <v>0</v>
      </c>
      <c r="D129" s="156"/>
      <c r="E129" s="156"/>
      <c r="F129" s="156"/>
      <c r="G129" s="35" t="s">
        <v>1</v>
      </c>
      <c r="H129" s="60"/>
    </row>
    <row r="130" spans="1:8" s="104" customFormat="1" ht="14.5" x14ac:dyDescent="0.35">
      <c r="A130" s="81" t="s">
        <v>866</v>
      </c>
      <c r="B130" s="91" t="s">
        <v>815</v>
      </c>
      <c r="C130" s="157"/>
      <c r="D130" s="158"/>
      <c r="E130" s="158"/>
      <c r="F130" s="159"/>
      <c r="G130" s="36" t="str">
        <f>IF(AND(ISBLANK(C130),($C$124&gt;0)),Controlemeldingen!$A$12,"")</f>
        <v/>
      </c>
      <c r="H130" s="60"/>
    </row>
    <row r="131" spans="1:8" s="27" customFormat="1" x14ac:dyDescent="0.25">
      <c r="A131" s="81" t="s">
        <v>232</v>
      </c>
      <c r="B131" s="91" t="s">
        <v>816</v>
      </c>
      <c r="C131" s="157"/>
      <c r="D131" s="158"/>
      <c r="E131" s="158"/>
      <c r="F131" s="159"/>
      <c r="G131" s="36" t="str">
        <f>IF(AND(ISBLANK(C131),($C$124&gt;0)),Controlemeldingen!$A$12,"")</f>
        <v/>
      </c>
      <c r="H131" s="58"/>
    </row>
    <row r="132" spans="1:8" s="27" customFormat="1" x14ac:dyDescent="0.25">
      <c r="A132" s="81" t="s">
        <v>233</v>
      </c>
      <c r="B132" s="91" t="s">
        <v>817</v>
      </c>
      <c r="C132" s="157"/>
      <c r="D132" s="158"/>
      <c r="E132" s="158"/>
      <c r="F132" s="159"/>
      <c r="G132" s="36" t="str">
        <f>IF(AND(ISBLANK(C132),($C$124&gt;0)),Controlemeldingen!$A$12,"")</f>
        <v/>
      </c>
      <c r="H132" s="58"/>
    </row>
    <row r="133" spans="1:8" s="27" customFormat="1" x14ac:dyDescent="0.25">
      <c r="A133" s="81" t="s">
        <v>234</v>
      </c>
      <c r="B133" s="91" t="s">
        <v>1648</v>
      </c>
      <c r="C133" s="157"/>
      <c r="D133" s="158"/>
      <c r="E133" s="158"/>
      <c r="F133" s="159"/>
      <c r="G133" s="36" t="str">
        <f>IF(AND(ISBLANK(C133),($C$124&gt;0)),Controlemeldingen!$A$12,"")</f>
        <v/>
      </c>
      <c r="H133" s="58"/>
    </row>
    <row r="134" spans="1:8" s="27" customFormat="1" x14ac:dyDescent="0.25">
      <c r="A134" s="81" t="s">
        <v>724</v>
      </c>
      <c r="B134" s="91" t="s">
        <v>818</v>
      </c>
      <c r="C134" s="157"/>
      <c r="D134" s="158"/>
      <c r="E134" s="158"/>
      <c r="F134" s="159"/>
      <c r="G134" s="36" t="str">
        <f>IF(AND(ISBLANK(C134),($C$124&gt;0)),Controlemeldingen!$A$12,IF((C124&lt;&gt;C130+C131+C132+C133+C134),Controlemeldingen!$A$29,""))</f>
        <v/>
      </c>
      <c r="H134" s="58"/>
    </row>
    <row r="135" spans="1:8" s="27" customFormat="1" ht="50" x14ac:dyDescent="0.25">
      <c r="A135" s="80"/>
      <c r="B135" s="98" t="s">
        <v>1699</v>
      </c>
      <c r="H135" s="65"/>
    </row>
    <row r="136" spans="1:8" s="27" customFormat="1" x14ac:dyDescent="0.25">
      <c r="A136" s="80"/>
      <c r="B136" s="111"/>
      <c r="H136" s="65"/>
    </row>
    <row r="137" spans="1:8" s="27" customFormat="1" x14ac:dyDescent="0.25">
      <c r="A137" s="80"/>
      <c r="B137" s="41"/>
      <c r="H137" s="58"/>
    </row>
    <row r="138" spans="1:8" s="104" customFormat="1" ht="15" customHeight="1" x14ac:dyDescent="0.35">
      <c r="A138" s="88"/>
      <c r="B138" s="78" t="s">
        <v>1659</v>
      </c>
      <c r="C138" s="156"/>
      <c r="D138" s="156"/>
      <c r="E138" s="156"/>
      <c r="F138" s="156"/>
      <c r="G138" s="29"/>
      <c r="H138" s="59"/>
    </row>
    <row r="139" spans="1:8" s="104" customFormat="1" ht="14.5" x14ac:dyDescent="0.35">
      <c r="A139" s="81"/>
      <c r="B139" s="97" t="s">
        <v>1660</v>
      </c>
      <c r="C139" s="156" t="s">
        <v>0</v>
      </c>
      <c r="D139" s="156"/>
      <c r="E139" s="156"/>
      <c r="F139" s="156"/>
      <c r="G139" s="35" t="s">
        <v>1</v>
      </c>
      <c r="H139" s="60"/>
    </row>
    <row r="140" spans="1:8" s="104" customFormat="1" ht="14.5" x14ac:dyDescent="0.35">
      <c r="A140" s="81" t="s">
        <v>866</v>
      </c>
      <c r="B140" s="91" t="s">
        <v>1661</v>
      </c>
      <c r="C140" s="157"/>
      <c r="D140" s="158"/>
      <c r="E140" s="158"/>
      <c r="F140" s="159"/>
      <c r="G140" s="36" t="str">
        <f>IF(ISBLANK(C140),Controlemeldingen!$A$12,"")</f>
        <v>Voer een aantal (of 0) in</v>
      </c>
      <c r="H140" s="60"/>
    </row>
    <row r="141" spans="1:8" s="27" customFormat="1" x14ac:dyDescent="0.25">
      <c r="A141" s="81" t="s">
        <v>232</v>
      </c>
      <c r="B141" s="91" t="s">
        <v>1665</v>
      </c>
      <c r="C141" s="157"/>
      <c r="D141" s="158"/>
      <c r="E141" s="158"/>
      <c r="F141" s="159"/>
      <c r="G141" s="36" t="str">
        <f>IF(ISBLANK(C141),Controlemeldingen!$A$12,"")</f>
        <v>Voer een aantal (of 0) in</v>
      </c>
      <c r="H141" s="58"/>
    </row>
    <row r="142" spans="1:8" s="27" customFormat="1" x14ac:dyDescent="0.25">
      <c r="A142" s="81" t="s">
        <v>233</v>
      </c>
      <c r="B142" s="91" t="s">
        <v>1664</v>
      </c>
      <c r="C142" s="157"/>
      <c r="D142" s="158"/>
      <c r="E142" s="158"/>
      <c r="F142" s="159"/>
      <c r="G142" s="36" t="str">
        <f>IF(ISBLANK(C142),Controlemeldingen!$A$12,"")</f>
        <v>Voer een aantal (of 0) in</v>
      </c>
      <c r="H142" s="58"/>
    </row>
    <row r="143" spans="1:8" s="27" customFormat="1" x14ac:dyDescent="0.25">
      <c r="A143" s="81" t="s">
        <v>234</v>
      </c>
      <c r="B143" s="91" t="s">
        <v>1663</v>
      </c>
      <c r="C143" s="157"/>
      <c r="D143" s="158"/>
      <c r="E143" s="158"/>
      <c r="F143" s="159"/>
      <c r="G143" s="36" t="str">
        <f>IF(ISBLANK(C143),Controlemeldingen!$A$12,"")</f>
        <v>Voer een aantal (of 0) in</v>
      </c>
      <c r="H143" s="58"/>
    </row>
    <row r="144" spans="1:8" s="27" customFormat="1" x14ac:dyDescent="0.25">
      <c r="A144" s="81" t="s">
        <v>724</v>
      </c>
      <c r="B144" s="91" t="s">
        <v>1662</v>
      </c>
      <c r="C144" s="157"/>
      <c r="D144" s="158"/>
      <c r="E144" s="158"/>
      <c r="F144" s="159"/>
      <c r="G144" s="36" t="str">
        <f>IF(ISBLANK(C144),Controlemeldingen!$A$12,IF((C140-C141+C142+C143)&lt;&gt;C144,"Rekenkundige fout",IF(C144&lt;&gt;C124,"Aantal is niet conform uw antwoord op vraag 2.1.1.1","")))</f>
        <v>Voer een aantal (of 0) in</v>
      </c>
      <c r="H144" s="58"/>
    </row>
    <row r="145" spans="1:8" s="27" customFormat="1" x14ac:dyDescent="0.25">
      <c r="A145" s="80"/>
      <c r="B145" s="41"/>
      <c r="H145" s="58"/>
    </row>
    <row r="146" spans="1:8" s="27" customFormat="1" x14ac:dyDescent="0.25">
      <c r="A146" s="80"/>
      <c r="B146" s="41"/>
      <c r="H146" s="58"/>
    </row>
    <row r="147" spans="1:8" s="104" customFormat="1" ht="15" customHeight="1" x14ac:dyDescent="0.35">
      <c r="A147" s="88"/>
      <c r="B147" s="78" t="s">
        <v>339</v>
      </c>
      <c r="C147" s="156"/>
      <c r="D147" s="156"/>
      <c r="E147" s="156"/>
      <c r="F147" s="156"/>
      <c r="G147" s="35"/>
      <c r="H147" s="59"/>
    </row>
    <row r="148" spans="1:8" s="104" customFormat="1" ht="14.5" x14ac:dyDescent="0.35">
      <c r="A148" s="81"/>
      <c r="B148" s="97" t="s">
        <v>1604</v>
      </c>
      <c r="C148" s="156" t="s">
        <v>0</v>
      </c>
      <c r="D148" s="156"/>
      <c r="E148" s="156"/>
      <c r="F148" s="156"/>
      <c r="G148" s="35" t="s">
        <v>1</v>
      </c>
      <c r="H148" s="60"/>
    </row>
    <row r="149" spans="1:8" s="104" customFormat="1" ht="14.5" x14ac:dyDescent="0.35">
      <c r="A149" s="81" t="s">
        <v>239</v>
      </c>
      <c r="B149" s="91" t="s">
        <v>230</v>
      </c>
      <c r="C149" s="157"/>
      <c r="D149" s="158"/>
      <c r="E149" s="158"/>
      <c r="F149" s="159"/>
      <c r="G149" s="36" t="str">
        <f>IF(AND(ISBLANK(C149),($C$124&gt;0)),Controlemeldingen!$A$12,"")</f>
        <v/>
      </c>
      <c r="H149" s="60"/>
    </row>
    <row r="150" spans="1:8" s="27" customFormat="1" x14ac:dyDescent="0.25">
      <c r="A150" s="81" t="s">
        <v>240</v>
      </c>
      <c r="B150" s="91" t="s">
        <v>231</v>
      </c>
      <c r="C150" s="157"/>
      <c r="D150" s="158"/>
      <c r="E150" s="158"/>
      <c r="F150" s="159"/>
      <c r="G150" s="36" t="str">
        <f>IF(AND(ISBLANK(C150),($C$124&gt;0)),Controlemeldingen!$A$12,IF((C124&lt;&gt;C149+C150),Controlemeldingen!$A$29,""))</f>
        <v/>
      </c>
      <c r="H150" s="58"/>
    </row>
    <row r="151" spans="1:8" s="27" customFormat="1" x14ac:dyDescent="0.25">
      <c r="A151" s="81" t="s">
        <v>338</v>
      </c>
      <c r="B151" s="91" t="s">
        <v>968</v>
      </c>
      <c r="C151" s="157"/>
      <c r="D151" s="158"/>
      <c r="E151" s="158"/>
      <c r="F151" s="159"/>
      <c r="G151" s="36" t="str">
        <f>IF(AND(ISBLANK(C151),($C$124&gt;0)),Controlemeldingen!$A$12,"")</f>
        <v/>
      </c>
      <c r="H151" s="58"/>
    </row>
    <row r="152" spans="1:8" s="27" customFormat="1" x14ac:dyDescent="0.25">
      <c r="A152" s="81" t="s">
        <v>340</v>
      </c>
      <c r="B152" s="91" t="s">
        <v>1715</v>
      </c>
      <c r="C152" s="157"/>
      <c r="D152" s="158"/>
      <c r="E152" s="158"/>
      <c r="F152" s="159"/>
      <c r="G152" s="36" t="str">
        <f>IF(AND(ISBLANK(C152),($C$124&gt;0)),Controlemeldingen!$A$12,"")</f>
        <v/>
      </c>
      <c r="H152" s="58"/>
    </row>
    <row r="153" spans="1:8" s="27" customFormat="1" ht="13.5" customHeight="1" x14ac:dyDescent="0.25">
      <c r="A153" s="81" t="s">
        <v>341</v>
      </c>
      <c r="B153" s="91" t="s">
        <v>1716</v>
      </c>
      <c r="C153" s="157"/>
      <c r="D153" s="158"/>
      <c r="E153" s="158"/>
      <c r="F153" s="159"/>
      <c r="G153" s="36" t="str">
        <f>IF(AND(ISBLANK(C153),($C$124&gt;0)),Controlemeldingen!$A$12,"")</f>
        <v/>
      </c>
      <c r="H153" s="58"/>
    </row>
    <row r="154" spans="1:8" s="27" customFormat="1" ht="13.5" customHeight="1" x14ac:dyDescent="0.25">
      <c r="A154" s="81" t="s">
        <v>725</v>
      </c>
      <c r="B154" s="91" t="s">
        <v>1717</v>
      </c>
      <c r="C154" s="157"/>
      <c r="D154" s="158"/>
      <c r="E154" s="158"/>
      <c r="F154" s="159"/>
      <c r="G154" s="36" t="str">
        <f>IF(AND(ISBLANK(C154),($C$124&gt;0)),Controlemeldingen!$A$12,"")</f>
        <v/>
      </c>
      <c r="H154" s="58"/>
    </row>
    <row r="155" spans="1:8" s="27" customFormat="1" ht="20" x14ac:dyDescent="0.25">
      <c r="A155" s="80"/>
      <c r="B155" s="98" t="s">
        <v>793</v>
      </c>
      <c r="H155" s="58"/>
    </row>
    <row r="156" spans="1:8" s="27" customFormat="1" x14ac:dyDescent="0.25">
      <c r="A156" s="80"/>
      <c r="B156" s="41"/>
      <c r="H156" s="58"/>
    </row>
    <row r="157" spans="1:8" s="104" customFormat="1" ht="15" customHeight="1" x14ac:dyDescent="0.35">
      <c r="A157" s="88"/>
      <c r="B157" s="78" t="s">
        <v>1684</v>
      </c>
      <c r="C157" s="156"/>
      <c r="D157" s="156"/>
      <c r="E157" s="156"/>
      <c r="F157" s="156"/>
      <c r="G157" s="35"/>
      <c r="H157" s="59"/>
    </row>
    <row r="158" spans="1:8" s="104" customFormat="1" ht="14.5" x14ac:dyDescent="0.35">
      <c r="A158" s="81"/>
      <c r="B158" s="97" t="s">
        <v>259</v>
      </c>
      <c r="C158" s="156" t="s">
        <v>0</v>
      </c>
      <c r="D158" s="156"/>
      <c r="E158" s="156"/>
      <c r="F158" s="156"/>
      <c r="G158" s="35" t="s">
        <v>1</v>
      </c>
      <c r="H158" s="60"/>
    </row>
    <row r="159" spans="1:8" s="27" customFormat="1" x14ac:dyDescent="0.25">
      <c r="A159" s="81" t="s">
        <v>241</v>
      </c>
      <c r="B159" s="94" t="s">
        <v>1683</v>
      </c>
      <c r="C159" s="157"/>
      <c r="D159" s="158"/>
      <c r="E159" s="158"/>
      <c r="F159" s="159"/>
      <c r="G159" s="36" t="str">
        <f>IF(AND(ISBLANK(C159),($C$124&gt;0)),Controlemeldingen!$A$12,"")</f>
        <v/>
      </c>
      <c r="H159" s="58"/>
    </row>
    <row r="160" spans="1:8" s="27" customFormat="1" x14ac:dyDescent="0.25">
      <c r="A160" s="81" t="s">
        <v>242</v>
      </c>
      <c r="B160" s="94" t="s">
        <v>243</v>
      </c>
      <c r="C160" s="157"/>
      <c r="D160" s="158"/>
      <c r="E160" s="158"/>
      <c r="F160" s="159"/>
      <c r="G160" s="36" t="str">
        <f>IF(AND(ISBLANK(C160),($C$124&gt;0)),Controlemeldingen!$A$12,"")</f>
        <v/>
      </c>
      <c r="H160" s="58"/>
    </row>
    <row r="161" spans="1:8" s="27" customFormat="1" x14ac:dyDescent="0.25">
      <c r="A161" s="81" t="s">
        <v>245</v>
      </c>
      <c r="B161" s="94" t="s">
        <v>1682</v>
      </c>
      <c r="C161" s="157"/>
      <c r="D161" s="158"/>
      <c r="E161" s="158"/>
      <c r="F161" s="159"/>
      <c r="G161" s="36" t="str">
        <f>IF(AND(ISBLANK(C161),($C$124&gt;0)),Controlemeldingen!$A$12,"")</f>
        <v/>
      </c>
      <c r="H161" s="58"/>
    </row>
    <row r="162" spans="1:8" s="27" customFormat="1" x14ac:dyDescent="0.25">
      <c r="A162" s="81" t="s">
        <v>246</v>
      </c>
      <c r="B162" s="94" t="s">
        <v>1675</v>
      </c>
      <c r="C162" s="157"/>
      <c r="D162" s="158"/>
      <c r="E162" s="158"/>
      <c r="F162" s="159"/>
      <c r="G162" s="36" t="str">
        <f>IF(AND(ISBLANK(C162),($C$124&gt;0)),Controlemeldingen!$A$12,"")</f>
        <v/>
      </c>
      <c r="H162" s="58"/>
    </row>
    <row r="163" spans="1:8" s="27" customFormat="1" x14ac:dyDescent="0.25">
      <c r="A163" s="81" t="s">
        <v>247</v>
      </c>
      <c r="B163" s="94" t="s">
        <v>895</v>
      </c>
      <c r="C163" s="157"/>
      <c r="D163" s="158"/>
      <c r="E163" s="158"/>
      <c r="F163" s="159"/>
      <c r="G163" s="36" t="str">
        <f>IF(AND(ISBLANK(C163),($C$124&gt;0)),Controlemeldingen!$A$12,"")</f>
        <v/>
      </c>
      <c r="H163" s="58"/>
    </row>
    <row r="164" spans="1:8" s="27" customFormat="1" x14ac:dyDescent="0.25">
      <c r="A164" s="81" t="s">
        <v>248</v>
      </c>
      <c r="B164" s="94" t="s">
        <v>732</v>
      </c>
      <c r="C164" s="157"/>
      <c r="D164" s="158"/>
      <c r="E164" s="158"/>
      <c r="F164" s="159"/>
      <c r="G164" s="36" t="str">
        <f>IF(AND(ISBLANK(C164),($C$124&gt;0)),Controlemeldingen!$A$12,"")</f>
        <v/>
      </c>
      <c r="H164" s="58"/>
    </row>
    <row r="165" spans="1:8" s="27" customFormat="1" ht="21" customHeight="1" x14ac:dyDescent="0.25">
      <c r="A165" s="81" t="s">
        <v>249</v>
      </c>
      <c r="B165" s="94" t="s">
        <v>1672</v>
      </c>
      <c r="C165" s="157"/>
      <c r="D165" s="158"/>
      <c r="E165" s="158"/>
      <c r="F165" s="159"/>
      <c r="G165" s="36" t="str">
        <f>IF(AND(ISBLANK(C165),($C$124&gt;0)),Controlemeldingen!$A$12,"")</f>
        <v/>
      </c>
      <c r="H165" s="58"/>
    </row>
    <row r="166" spans="1:8" s="27" customFormat="1" ht="27.75" customHeight="1" x14ac:dyDescent="0.25">
      <c r="A166" s="81" t="s">
        <v>250</v>
      </c>
      <c r="B166" s="146" t="s">
        <v>1673</v>
      </c>
      <c r="C166" s="157"/>
      <c r="D166" s="158"/>
      <c r="E166" s="158"/>
      <c r="F166" s="159"/>
      <c r="G166" s="36" t="str">
        <f>IF(AND(ISBLANK(C166),($C$124&gt;0)),Controlemeldingen!$A$12,"")</f>
        <v/>
      </c>
      <c r="H166" s="58"/>
    </row>
    <row r="167" spans="1:8" s="27" customFormat="1" ht="38.25" customHeight="1" x14ac:dyDescent="0.25">
      <c r="A167" s="81"/>
      <c r="B167" s="146" t="s">
        <v>1674</v>
      </c>
      <c r="C167" s="157"/>
      <c r="D167" s="158"/>
      <c r="E167" s="158"/>
      <c r="F167" s="159"/>
      <c r="G167" s="36" t="str">
        <f>IF(AND(ISBLANK(C167),($C$124&gt;0)),Controlemeldingen!$A$12,"")</f>
        <v/>
      </c>
      <c r="H167" s="58"/>
    </row>
    <row r="168" spans="1:8" s="27" customFormat="1" x14ac:dyDescent="0.25">
      <c r="A168" s="81" t="s">
        <v>251</v>
      </c>
      <c r="B168" s="94" t="s">
        <v>972</v>
      </c>
      <c r="C168" s="157"/>
      <c r="D168" s="158"/>
      <c r="E168" s="158"/>
      <c r="F168" s="159"/>
      <c r="G168" s="36" t="str">
        <f>IF(AND(ISBLANK(C168),($C$124&gt;0)),Controlemeldingen!$A$12,"")</f>
        <v/>
      </c>
      <c r="H168" s="58"/>
    </row>
    <row r="169" spans="1:8" s="27" customFormat="1" ht="20" x14ac:dyDescent="0.25">
      <c r="A169" s="81" t="s">
        <v>252</v>
      </c>
      <c r="B169" s="94" t="s">
        <v>1676</v>
      </c>
      <c r="C169" s="157"/>
      <c r="D169" s="158"/>
      <c r="E169" s="158"/>
      <c r="F169" s="159"/>
      <c r="G169" s="36" t="str">
        <f>IF(AND(ISBLANK(C169),($C$124&gt;0)),Controlemeldingen!$A$12,"")</f>
        <v/>
      </c>
      <c r="H169" s="58"/>
    </row>
    <row r="170" spans="1:8" s="27" customFormat="1" x14ac:dyDescent="0.25">
      <c r="A170" s="81" t="s">
        <v>253</v>
      </c>
      <c r="B170" s="94" t="s">
        <v>1677</v>
      </c>
      <c r="C170" s="157"/>
      <c r="D170" s="158"/>
      <c r="E170" s="158"/>
      <c r="F170" s="159"/>
      <c r="G170" s="36" t="str">
        <f>IF(AND(ISBLANK(C170),($C$124&gt;0)),Controlemeldingen!$A$12,"")</f>
        <v/>
      </c>
      <c r="H170" s="58"/>
    </row>
    <row r="171" spans="1:8" s="27" customFormat="1" x14ac:dyDescent="0.25">
      <c r="A171" s="81" t="s">
        <v>254</v>
      </c>
      <c r="B171" s="94" t="s">
        <v>971</v>
      </c>
      <c r="C171" s="157"/>
      <c r="D171" s="158"/>
      <c r="E171" s="158"/>
      <c r="F171" s="159"/>
      <c r="G171" s="36" t="str">
        <f>IF(AND(ISBLANK(C171),($C$124&gt;0)),Controlemeldingen!$A$12,"")</f>
        <v/>
      </c>
      <c r="H171" s="58"/>
    </row>
    <row r="172" spans="1:8" s="27" customFormat="1" x14ac:dyDescent="0.25">
      <c r="A172" s="81" t="s">
        <v>255</v>
      </c>
      <c r="B172" s="94" t="s">
        <v>244</v>
      </c>
      <c r="C172" s="157"/>
      <c r="D172" s="158"/>
      <c r="E172" s="158"/>
      <c r="F172" s="159"/>
      <c r="G172" s="36" t="str">
        <f>IF(AND(ISBLANK(C172),($C$124&gt;0)),Controlemeldingen!$A$12,"")</f>
        <v/>
      </c>
      <c r="H172" s="58"/>
    </row>
    <row r="173" spans="1:8" s="27" customFormat="1" ht="20" x14ac:dyDescent="0.25">
      <c r="A173" s="81" t="s">
        <v>256</v>
      </c>
      <c r="B173" s="94" t="s">
        <v>1681</v>
      </c>
      <c r="C173" s="157"/>
      <c r="D173" s="158"/>
      <c r="E173" s="158"/>
      <c r="F173" s="159"/>
      <c r="G173" s="36" t="str">
        <f>IF(AND(ISBLANK(C173),($C$124&gt;0)),Controlemeldingen!$A$12,"")</f>
        <v/>
      </c>
      <c r="H173" s="58"/>
    </row>
    <row r="174" spans="1:8" s="27" customFormat="1" ht="20" x14ac:dyDescent="0.25">
      <c r="A174" s="80"/>
      <c r="B174" s="111" t="s">
        <v>1685</v>
      </c>
      <c r="H174" s="58"/>
    </row>
    <row r="175" spans="1:8" s="27" customFormat="1" ht="30" x14ac:dyDescent="0.25">
      <c r="A175" s="80"/>
      <c r="B175" s="111" t="s">
        <v>1678</v>
      </c>
      <c r="H175" s="58"/>
    </row>
    <row r="176" spans="1:8" s="27" customFormat="1" ht="20" x14ac:dyDescent="0.25">
      <c r="A176" s="80"/>
      <c r="B176" s="111" t="s">
        <v>1679</v>
      </c>
      <c r="H176" s="58"/>
    </row>
    <row r="177" spans="1:8" s="27" customFormat="1" ht="40" x14ac:dyDescent="0.25">
      <c r="A177" s="80"/>
      <c r="B177" s="111" t="s">
        <v>1680</v>
      </c>
      <c r="H177" s="58"/>
    </row>
    <row r="178" spans="1:8" s="27" customFormat="1" x14ac:dyDescent="0.25">
      <c r="A178" s="80"/>
      <c r="B178" s="111"/>
      <c r="H178" s="58"/>
    </row>
    <row r="179" spans="1:8" s="104" customFormat="1" ht="15" customHeight="1" x14ac:dyDescent="0.35">
      <c r="A179" s="88"/>
      <c r="B179" s="78" t="s">
        <v>807</v>
      </c>
      <c r="C179" s="156"/>
      <c r="D179" s="156"/>
      <c r="E179" s="156"/>
      <c r="F179" s="156"/>
      <c r="G179" s="35"/>
      <c r="H179" s="59"/>
    </row>
    <row r="180" spans="1:8" s="104" customFormat="1" ht="14.5" x14ac:dyDescent="0.35">
      <c r="A180" s="81"/>
      <c r="B180" s="97" t="s">
        <v>1656</v>
      </c>
      <c r="C180" s="156" t="s">
        <v>0</v>
      </c>
      <c r="D180" s="156"/>
      <c r="E180" s="156"/>
      <c r="F180" s="156"/>
      <c r="G180" s="35" t="s">
        <v>1</v>
      </c>
      <c r="H180" s="60"/>
    </row>
    <row r="181" spans="1:8" s="27" customFormat="1" ht="23.25" customHeight="1" x14ac:dyDescent="0.25">
      <c r="A181" s="81" t="s">
        <v>257</v>
      </c>
      <c r="B181" s="91" t="s">
        <v>970</v>
      </c>
      <c r="C181" s="157"/>
      <c r="D181" s="158"/>
      <c r="E181" s="158"/>
      <c r="F181" s="159"/>
      <c r="G181" s="36" t="str">
        <f>IF(AND(ISBLANK(C181),($C$124&gt;0)),Controlemeldingen!$A$12,"")</f>
        <v/>
      </c>
      <c r="H181" s="60"/>
    </row>
    <row r="182" spans="1:8" s="27" customFormat="1" ht="23.25" customHeight="1" x14ac:dyDescent="0.25">
      <c r="A182" s="81" t="s">
        <v>258</v>
      </c>
      <c r="B182" s="91" t="s">
        <v>897</v>
      </c>
      <c r="C182" s="157"/>
      <c r="D182" s="158"/>
      <c r="E182" s="158"/>
      <c r="F182" s="159"/>
      <c r="G182" s="36" t="str">
        <f>IF(AND(ISBLANK(C182),($C$124&gt;0)),Controlemeldingen!$A$12,"")</f>
        <v/>
      </c>
      <c r="H182" s="58"/>
    </row>
    <row r="183" spans="1:8" s="27" customFormat="1" ht="23.25" customHeight="1" x14ac:dyDescent="0.25">
      <c r="A183" s="81" t="s">
        <v>827</v>
      </c>
      <c r="B183" s="91" t="s">
        <v>969</v>
      </c>
      <c r="C183" s="157"/>
      <c r="D183" s="158"/>
      <c r="E183" s="158"/>
      <c r="F183" s="159"/>
      <c r="G183" s="36" t="str">
        <f>IF(AND(ISBLANK(C183),($C$124&gt;0)),Controlemeldingen!$A$12,"")</f>
        <v/>
      </c>
      <c r="H183" s="58"/>
    </row>
    <row r="184" spans="1:8" s="27" customFormat="1" x14ac:dyDescent="0.25">
      <c r="A184" s="81" t="s">
        <v>896</v>
      </c>
      <c r="B184" s="91" t="s">
        <v>1687</v>
      </c>
      <c r="C184" s="157"/>
      <c r="D184" s="158"/>
      <c r="E184" s="158"/>
      <c r="F184" s="159"/>
      <c r="G184" s="36" t="str">
        <f>IF(AND(ISBLANK(C184),($C$124&gt;0)),Controlemeldingen!$A$12,"")</f>
        <v/>
      </c>
      <c r="H184" s="58"/>
    </row>
    <row r="185" spans="1:8" s="27" customFormat="1" x14ac:dyDescent="0.25">
      <c r="A185" s="80"/>
      <c r="B185" s="47" t="s">
        <v>1686</v>
      </c>
      <c r="H185" s="58"/>
    </row>
    <row r="186" spans="1:8" s="27" customFormat="1" x14ac:dyDescent="0.25">
      <c r="A186" s="80"/>
      <c r="B186" s="41"/>
      <c r="H186" s="58"/>
    </row>
    <row r="187" spans="1:8" s="104" customFormat="1" ht="15" customHeight="1" x14ac:dyDescent="0.35">
      <c r="A187" s="88"/>
      <c r="B187" s="78" t="s">
        <v>976</v>
      </c>
      <c r="C187" s="156"/>
      <c r="D187" s="156"/>
      <c r="E187" s="156"/>
      <c r="F187" s="156"/>
      <c r="G187" s="35"/>
      <c r="H187" s="59"/>
    </row>
    <row r="188" spans="1:8" s="104" customFormat="1" ht="24" customHeight="1" x14ac:dyDescent="0.35">
      <c r="A188" s="81"/>
      <c r="B188" s="48" t="s">
        <v>973</v>
      </c>
      <c r="C188" s="156" t="s">
        <v>0</v>
      </c>
      <c r="D188" s="156"/>
      <c r="E188" s="156"/>
      <c r="F188" s="156"/>
      <c r="G188" s="35" t="s">
        <v>1</v>
      </c>
      <c r="H188" s="60"/>
    </row>
    <row r="189" spans="1:8" s="27" customFormat="1" x14ac:dyDescent="0.25">
      <c r="A189" s="81" t="s">
        <v>260</v>
      </c>
      <c r="B189" s="94" t="s">
        <v>262</v>
      </c>
      <c r="C189" s="157"/>
      <c r="D189" s="158"/>
      <c r="E189" s="158"/>
      <c r="F189" s="159"/>
      <c r="G189" s="36" t="str">
        <f>IF(AND(ISBLANK(C189),($C$124&gt;0)),Controlemeldingen!$A$30,"")</f>
        <v/>
      </c>
      <c r="H189" s="58"/>
    </row>
    <row r="190" spans="1:8" s="27" customFormat="1" x14ac:dyDescent="0.25">
      <c r="A190" s="81" t="s">
        <v>261</v>
      </c>
      <c r="B190" s="71" t="s">
        <v>263</v>
      </c>
      <c r="C190" s="157"/>
      <c r="D190" s="158"/>
      <c r="E190" s="158"/>
      <c r="F190" s="159"/>
      <c r="G190" s="36" t="str">
        <f>IF(AND(ISBLANK(C190),($C$124&gt;0)),Controlemeldingen!$A$30,"")</f>
        <v/>
      </c>
      <c r="H190" s="58"/>
    </row>
    <row r="191" spans="1:8" s="27" customFormat="1" x14ac:dyDescent="0.25">
      <c r="A191" s="81" t="s">
        <v>280</v>
      </c>
      <c r="B191" s="94" t="s">
        <v>264</v>
      </c>
      <c r="C191" s="157"/>
      <c r="D191" s="158"/>
      <c r="E191" s="158"/>
      <c r="F191" s="159"/>
      <c r="G191" s="36" t="str">
        <f>IF(AND(ISBLANK(C191),($C$124&gt;0)),Controlemeldingen!$A$30,"")</f>
        <v/>
      </c>
      <c r="H191" s="58"/>
    </row>
    <row r="192" spans="1:8" s="27" customFormat="1" x14ac:dyDescent="0.25">
      <c r="A192" s="81" t="s">
        <v>281</v>
      </c>
      <c r="B192" s="71" t="s">
        <v>265</v>
      </c>
      <c r="C192" s="157"/>
      <c r="D192" s="158"/>
      <c r="E192" s="158"/>
      <c r="F192" s="159"/>
      <c r="G192" s="36" t="str">
        <f>IF(AND(ISBLANK(C192),($C$124&gt;0)),Controlemeldingen!$A$30,"")</f>
        <v/>
      </c>
      <c r="H192" s="58"/>
    </row>
    <row r="193" spans="1:8" s="27" customFormat="1" x14ac:dyDescent="0.25">
      <c r="A193" s="81" t="s">
        <v>282</v>
      </c>
      <c r="B193" s="94" t="s">
        <v>266</v>
      </c>
      <c r="C193" s="157"/>
      <c r="D193" s="158"/>
      <c r="E193" s="158"/>
      <c r="F193" s="159"/>
      <c r="G193" s="36" t="str">
        <f>IF(AND(ISBLANK(C193),($C$124&gt;0)),Controlemeldingen!$A$30,"")</f>
        <v/>
      </c>
      <c r="H193" s="58"/>
    </row>
    <row r="194" spans="1:8" s="27" customFormat="1" x14ac:dyDescent="0.25">
      <c r="A194" s="81" t="s">
        <v>283</v>
      </c>
      <c r="B194" s="71" t="s">
        <v>267</v>
      </c>
      <c r="C194" s="157"/>
      <c r="D194" s="158"/>
      <c r="E194" s="158"/>
      <c r="F194" s="159"/>
      <c r="G194" s="36" t="str">
        <f>IF(AND(ISBLANK(C194),($C$124&gt;0)),Controlemeldingen!$A$30,"")</f>
        <v/>
      </c>
      <c r="H194" s="58"/>
    </row>
    <row r="195" spans="1:8" s="27" customFormat="1" x14ac:dyDescent="0.25">
      <c r="A195" s="81" t="s">
        <v>284</v>
      </c>
      <c r="B195" s="94" t="s">
        <v>268</v>
      </c>
      <c r="C195" s="157"/>
      <c r="D195" s="158"/>
      <c r="E195" s="158"/>
      <c r="F195" s="159"/>
      <c r="G195" s="36" t="str">
        <f>IF(AND(ISBLANK(C195),($C$124&gt;0)),Controlemeldingen!$A$30,"")</f>
        <v/>
      </c>
      <c r="H195" s="58"/>
    </row>
    <row r="196" spans="1:8" s="27" customFormat="1" x14ac:dyDescent="0.25">
      <c r="A196" s="81" t="s">
        <v>285</v>
      </c>
      <c r="B196" s="71" t="s">
        <v>269</v>
      </c>
      <c r="C196" s="157"/>
      <c r="D196" s="158"/>
      <c r="E196" s="158"/>
      <c r="F196" s="159"/>
      <c r="G196" s="36" t="str">
        <f>IF(AND(ISBLANK(C196),($C$124&gt;0)),Controlemeldingen!$A$30,"")</f>
        <v/>
      </c>
      <c r="H196" s="58"/>
    </row>
    <row r="197" spans="1:8" s="27" customFormat="1" x14ac:dyDescent="0.25">
      <c r="A197" s="81" t="s">
        <v>286</v>
      </c>
      <c r="B197" s="94" t="s">
        <v>270</v>
      </c>
      <c r="C197" s="157"/>
      <c r="D197" s="158"/>
      <c r="E197" s="158"/>
      <c r="F197" s="159"/>
      <c r="G197" s="36" t="str">
        <f>IF(AND(ISBLANK(C197),($C$124&gt;0)),Controlemeldingen!$A$30,"")</f>
        <v/>
      </c>
      <c r="H197" s="58"/>
    </row>
    <row r="198" spans="1:8" s="27" customFormat="1" x14ac:dyDescent="0.25">
      <c r="A198" s="81" t="s">
        <v>287</v>
      </c>
      <c r="B198" s="71" t="s">
        <v>271</v>
      </c>
      <c r="C198" s="157"/>
      <c r="D198" s="158"/>
      <c r="E198" s="158"/>
      <c r="F198" s="159"/>
      <c r="G198" s="36" t="str">
        <f>IF(AND(ISBLANK(C198),($C$124&gt;0)),Controlemeldingen!$A$30,"")</f>
        <v/>
      </c>
      <c r="H198" s="58"/>
    </row>
    <row r="199" spans="1:8" s="27" customFormat="1" x14ac:dyDescent="0.25">
      <c r="A199" s="81" t="s">
        <v>288</v>
      </c>
      <c r="B199" s="94" t="s">
        <v>272</v>
      </c>
      <c r="C199" s="157"/>
      <c r="D199" s="158"/>
      <c r="E199" s="158"/>
      <c r="F199" s="159"/>
      <c r="G199" s="36" t="str">
        <f>IF(AND(ISBLANK(C199),($C$124&gt;0)),Controlemeldingen!$A$30,"")</f>
        <v/>
      </c>
      <c r="H199" s="58"/>
    </row>
    <row r="200" spans="1:8" s="27" customFormat="1" x14ac:dyDescent="0.25">
      <c r="A200" s="81" t="s">
        <v>289</v>
      </c>
      <c r="B200" s="71" t="s">
        <v>273</v>
      </c>
      <c r="C200" s="157"/>
      <c r="D200" s="158"/>
      <c r="E200" s="158"/>
      <c r="F200" s="159"/>
      <c r="G200" s="36" t="str">
        <f>IF(AND(ISBLANK(C200),($C$124&gt;0)),Controlemeldingen!$A$30,"")</f>
        <v/>
      </c>
      <c r="H200" s="58"/>
    </row>
    <row r="201" spans="1:8" s="27" customFormat="1" x14ac:dyDescent="0.25">
      <c r="A201" s="81" t="s">
        <v>290</v>
      </c>
      <c r="B201" s="94" t="s">
        <v>990</v>
      </c>
      <c r="C201" s="157"/>
      <c r="D201" s="158"/>
      <c r="E201" s="158"/>
      <c r="F201" s="159"/>
      <c r="G201" s="36" t="str">
        <f>IF(AND(ISBLANK(C201),($C$124&gt;0)),Controlemeldingen!$A$30,"")</f>
        <v/>
      </c>
      <c r="H201" s="58"/>
    </row>
    <row r="202" spans="1:8" s="27" customFormat="1" x14ac:dyDescent="0.25">
      <c r="A202" s="81" t="s">
        <v>291</v>
      </c>
      <c r="B202" s="71" t="s">
        <v>274</v>
      </c>
      <c r="C202" s="157"/>
      <c r="D202" s="158"/>
      <c r="E202" s="158"/>
      <c r="F202" s="159"/>
      <c r="G202" s="36" t="str">
        <f>IF(AND(ISBLANK(C202),($C$124&gt;0)),Controlemeldingen!$A$30,"")</f>
        <v/>
      </c>
      <c r="H202" s="58"/>
    </row>
    <row r="203" spans="1:8" s="27" customFormat="1" x14ac:dyDescent="0.25">
      <c r="A203" s="81" t="s">
        <v>292</v>
      </c>
      <c r="B203" s="94" t="s">
        <v>275</v>
      </c>
      <c r="C203" s="157"/>
      <c r="D203" s="158"/>
      <c r="E203" s="158"/>
      <c r="F203" s="159"/>
      <c r="G203" s="36" t="str">
        <f>IF(AND(ISBLANK(C203),($C$124&gt;0)),Controlemeldingen!$A$30,"")</f>
        <v/>
      </c>
      <c r="H203" s="58"/>
    </row>
    <row r="204" spans="1:8" s="27" customFormat="1" x14ac:dyDescent="0.25">
      <c r="A204" s="81" t="s">
        <v>293</v>
      </c>
      <c r="B204" s="71" t="s">
        <v>975</v>
      </c>
      <c r="C204" s="157"/>
      <c r="D204" s="158"/>
      <c r="E204" s="158"/>
      <c r="F204" s="159"/>
      <c r="G204" s="36" t="str">
        <f>IF(AND(ISBLANK(C204),($C$124&gt;0)),Controlemeldingen!$A$30,"")</f>
        <v/>
      </c>
      <c r="H204" s="58"/>
    </row>
    <row r="205" spans="1:8" s="27" customFormat="1" x14ac:dyDescent="0.25">
      <c r="A205" s="81" t="s">
        <v>294</v>
      </c>
      <c r="B205" s="94" t="s">
        <v>276</v>
      </c>
      <c r="C205" s="157"/>
      <c r="D205" s="158"/>
      <c r="E205" s="158"/>
      <c r="F205" s="159"/>
      <c r="G205" s="36" t="str">
        <f>IF(AND(ISBLANK(C205),($C$124&gt;0)),Controlemeldingen!$A$30,"")</f>
        <v/>
      </c>
      <c r="H205" s="58"/>
    </row>
    <row r="206" spans="1:8" s="27" customFormat="1" x14ac:dyDescent="0.25">
      <c r="A206" s="81" t="s">
        <v>295</v>
      </c>
      <c r="B206" s="71" t="s">
        <v>277</v>
      </c>
      <c r="C206" s="157"/>
      <c r="D206" s="158"/>
      <c r="E206" s="158"/>
      <c r="F206" s="159"/>
      <c r="G206" s="36" t="str">
        <f>IF(AND(ISBLANK(C206),($C$124&gt;0)),Controlemeldingen!$A$30,"")</f>
        <v/>
      </c>
      <c r="H206" s="58"/>
    </row>
    <row r="207" spans="1:8" s="27" customFormat="1" x14ac:dyDescent="0.25">
      <c r="A207" s="81" t="s">
        <v>296</v>
      </c>
      <c r="B207" s="94" t="s">
        <v>278</v>
      </c>
      <c r="C207" s="157"/>
      <c r="D207" s="158"/>
      <c r="E207" s="158"/>
      <c r="F207" s="159"/>
      <c r="G207" s="36" t="str">
        <f>IF(AND(ISBLANK(C207),($C$124&gt;0)),Controlemeldingen!$A$30,"")</f>
        <v/>
      </c>
      <c r="H207" s="58"/>
    </row>
    <row r="208" spans="1:8" s="27" customFormat="1" x14ac:dyDescent="0.25">
      <c r="A208" s="81" t="s">
        <v>297</v>
      </c>
      <c r="B208" s="71" t="s">
        <v>279</v>
      </c>
      <c r="C208" s="157"/>
      <c r="D208" s="158"/>
      <c r="E208" s="158"/>
      <c r="F208" s="159"/>
      <c r="G208" s="36" t="str">
        <f>IF(AND(ISBLANK(C208),($C$124&gt;0)),Controlemeldingen!$A$30,"")</f>
        <v/>
      </c>
      <c r="H208" s="58"/>
    </row>
    <row r="209" spans="1:8" s="27" customFormat="1" x14ac:dyDescent="0.25">
      <c r="A209" s="81" t="s">
        <v>298</v>
      </c>
      <c r="B209" s="94" t="s">
        <v>1013</v>
      </c>
      <c r="C209" s="157"/>
      <c r="D209" s="158"/>
      <c r="E209" s="158"/>
      <c r="F209" s="159"/>
      <c r="G209" s="36" t="str">
        <f>IF(AND(ISBLANK(C209),($C$124&gt;0)),Controlemeldingen!$A$30,"")</f>
        <v/>
      </c>
      <c r="H209" s="58"/>
    </row>
    <row r="210" spans="1:8" s="27" customFormat="1" x14ac:dyDescent="0.25">
      <c r="A210" s="81" t="s">
        <v>1066</v>
      </c>
      <c r="B210" s="71" t="s">
        <v>1097</v>
      </c>
      <c r="C210" s="157"/>
      <c r="D210" s="158"/>
      <c r="E210" s="158"/>
      <c r="F210" s="159"/>
      <c r="G210" s="36" t="str">
        <f>IF(AND(ISBLANK(C210),($C$124&gt;0)),Controlemeldingen!$A$30,"")</f>
        <v/>
      </c>
      <c r="H210" s="58"/>
    </row>
    <row r="211" spans="1:8" s="27" customFormat="1" x14ac:dyDescent="0.25">
      <c r="A211" s="81" t="s">
        <v>1067</v>
      </c>
      <c r="B211" s="54" t="s">
        <v>1060</v>
      </c>
      <c r="C211" s="157"/>
      <c r="D211" s="158"/>
      <c r="E211" s="158"/>
      <c r="F211" s="159"/>
      <c r="G211" s="36" t="str">
        <f>IF(AND(ISBLANK(C211),($C$124&gt;0)),Controlemeldingen!$A$30,"")</f>
        <v/>
      </c>
      <c r="H211" s="58"/>
    </row>
    <row r="212" spans="1:8" s="27" customFormat="1" x14ac:dyDescent="0.25">
      <c r="A212" s="81" t="s">
        <v>1068</v>
      </c>
      <c r="B212" s="71" t="s">
        <v>1061</v>
      </c>
      <c r="C212" s="157"/>
      <c r="D212" s="158"/>
      <c r="E212" s="158"/>
      <c r="F212" s="159"/>
      <c r="G212" s="36" t="str">
        <f>IF(AND(ISBLANK(C212),($C$124&gt;0)),Controlemeldingen!$A$30,"")</f>
        <v/>
      </c>
      <c r="H212" s="58"/>
    </row>
    <row r="213" spans="1:8" s="27" customFormat="1" x14ac:dyDescent="0.25">
      <c r="A213" s="81" t="s">
        <v>1069</v>
      </c>
      <c r="B213" s="54" t="s">
        <v>1062</v>
      </c>
      <c r="C213" s="157"/>
      <c r="D213" s="158"/>
      <c r="E213" s="158"/>
      <c r="F213" s="159"/>
      <c r="G213" s="36" t="str">
        <f>IF(AND(ISBLANK(C213),($C$124&gt;0)),Controlemeldingen!$A$30,"")</f>
        <v/>
      </c>
      <c r="H213" s="58"/>
    </row>
    <row r="214" spans="1:8" s="27" customFormat="1" x14ac:dyDescent="0.25">
      <c r="A214" s="81" t="s">
        <v>1070</v>
      </c>
      <c r="B214" s="71" t="s">
        <v>1128</v>
      </c>
      <c r="C214" s="157"/>
      <c r="D214" s="158"/>
      <c r="E214" s="158"/>
      <c r="F214" s="159"/>
      <c r="G214" s="36" t="str">
        <f>IF(AND(ISBLANK(C214),($C$124&gt;0)),Controlemeldingen!$A$30,"")</f>
        <v/>
      </c>
      <c r="H214" s="58"/>
    </row>
    <row r="215" spans="1:8" s="27" customFormat="1" x14ac:dyDescent="0.25">
      <c r="A215" s="81" t="s">
        <v>1071</v>
      </c>
      <c r="B215" s="54" t="s">
        <v>1063</v>
      </c>
      <c r="C215" s="157"/>
      <c r="D215" s="158"/>
      <c r="E215" s="158"/>
      <c r="F215" s="159"/>
      <c r="G215" s="36" t="str">
        <f>IF(AND(ISBLANK(C215),($C$124&gt;0)),Controlemeldingen!$A$30,"")</f>
        <v/>
      </c>
      <c r="H215" s="58"/>
    </row>
    <row r="216" spans="1:8" s="27" customFormat="1" x14ac:dyDescent="0.25">
      <c r="A216" s="81" t="s">
        <v>1072</v>
      </c>
      <c r="B216" s="71" t="s">
        <v>1064</v>
      </c>
      <c r="C216" s="157"/>
      <c r="D216" s="158"/>
      <c r="E216" s="158"/>
      <c r="F216" s="159"/>
      <c r="G216" s="36" t="str">
        <f>IF(AND(ISBLANK(C216),($C$124&gt;0)),Controlemeldingen!$A$30,"")</f>
        <v/>
      </c>
      <c r="H216" s="58"/>
    </row>
    <row r="217" spans="1:8" s="27" customFormat="1" x14ac:dyDescent="0.25">
      <c r="A217" s="81" t="s">
        <v>1073</v>
      </c>
      <c r="B217" s="54" t="s">
        <v>1129</v>
      </c>
      <c r="C217" s="157"/>
      <c r="D217" s="158"/>
      <c r="E217" s="158"/>
      <c r="F217" s="159"/>
      <c r="G217" s="36" t="str">
        <f>IF(AND(ISBLANK(C217),($C$124&gt;0)),Controlemeldingen!$A$30,"")</f>
        <v/>
      </c>
      <c r="H217" s="58"/>
    </row>
    <row r="218" spans="1:8" s="27" customFormat="1" x14ac:dyDescent="0.25">
      <c r="A218" s="81" t="s">
        <v>1127</v>
      </c>
      <c r="B218" s="71" t="s">
        <v>1065</v>
      </c>
      <c r="C218" s="157"/>
      <c r="D218" s="158"/>
      <c r="E218" s="158"/>
      <c r="F218" s="159"/>
      <c r="G218" s="36" t="str">
        <f>IF(AND(ISBLANK(C218),($C$124&gt;0)),Controlemeldingen!$A$30,"")</f>
        <v/>
      </c>
      <c r="H218" s="58"/>
    </row>
    <row r="219" spans="1:8" s="27" customFormat="1" ht="20" x14ac:dyDescent="0.25">
      <c r="A219" s="80"/>
      <c r="B219" s="111" t="s">
        <v>974</v>
      </c>
      <c r="H219" s="58"/>
    </row>
    <row r="220" spans="1:8" s="27" customFormat="1" x14ac:dyDescent="0.25">
      <c r="A220" s="80"/>
      <c r="B220" s="111" t="s">
        <v>991</v>
      </c>
      <c r="H220" s="58"/>
    </row>
    <row r="221" spans="1:8" s="27" customFormat="1" x14ac:dyDescent="0.25">
      <c r="A221" s="80"/>
      <c r="B221" s="41"/>
      <c r="H221" s="58"/>
    </row>
    <row r="222" spans="1:8" s="104" customFormat="1" ht="15" customHeight="1" x14ac:dyDescent="0.35">
      <c r="A222" s="88"/>
      <c r="B222" s="130" t="s">
        <v>337</v>
      </c>
      <c r="C222" s="156" t="s">
        <v>0</v>
      </c>
      <c r="D222" s="156"/>
      <c r="E222" s="156"/>
      <c r="F222" s="156"/>
      <c r="G222" s="29"/>
      <c r="H222" s="59"/>
    </row>
    <row r="223" spans="1:8" s="104" customFormat="1" ht="101.5" x14ac:dyDescent="0.35">
      <c r="A223" s="81"/>
      <c r="B223" s="48" t="s">
        <v>1718</v>
      </c>
      <c r="C223" s="50"/>
      <c r="D223" s="127" t="s">
        <v>1670</v>
      </c>
      <c r="E223" s="127" t="s">
        <v>1671</v>
      </c>
      <c r="F223" s="79" t="s">
        <v>1668</v>
      </c>
      <c r="G223" s="35" t="s">
        <v>1</v>
      </c>
      <c r="H223" s="60"/>
    </row>
    <row r="224" spans="1:8" s="27" customFormat="1" x14ac:dyDescent="0.25">
      <c r="A224" s="81" t="s">
        <v>300</v>
      </c>
      <c r="B224" s="94" t="s">
        <v>1147</v>
      </c>
      <c r="D224" s="49"/>
      <c r="E224" s="128"/>
      <c r="F224" s="128"/>
      <c r="G224" s="36" t="str">
        <f>IF(AND(OR(ISBLANK(D224),ISBLANK(E224),ISBLANK(F224)),($C$124&gt;0)),Controlemeldingen!$A$31,"")</f>
        <v/>
      </c>
      <c r="H224" s="58"/>
    </row>
    <row r="225" spans="1:8" s="27" customFormat="1" x14ac:dyDescent="0.25">
      <c r="A225" s="81" t="s">
        <v>299</v>
      </c>
      <c r="B225" s="71" t="s">
        <v>1374</v>
      </c>
      <c r="D225" s="49"/>
      <c r="E225" s="128"/>
      <c r="F225" s="128"/>
      <c r="G225" s="36" t="str">
        <f>IF(AND(OR(ISBLANK(D225),ISBLANK(E225),ISBLANK(F225)),($C$124&gt;0)),Controlemeldingen!$A$31,"")</f>
        <v/>
      </c>
      <c r="H225" s="58"/>
    </row>
    <row r="226" spans="1:8" s="27" customFormat="1" x14ac:dyDescent="0.25">
      <c r="A226" s="81" t="s">
        <v>301</v>
      </c>
      <c r="B226" s="94" t="s">
        <v>1142</v>
      </c>
      <c r="D226" s="49"/>
      <c r="E226" s="128"/>
      <c r="F226" s="128"/>
      <c r="G226" s="36" t="str">
        <f>IF(AND(OR(ISBLANK(D226),ISBLANK(E226),ISBLANK(F226)),($C$124&gt;0)),Controlemeldingen!$A$31,"")</f>
        <v/>
      </c>
      <c r="H226" s="58"/>
    </row>
    <row r="227" spans="1:8" s="27" customFormat="1" x14ac:dyDescent="0.25">
      <c r="A227" s="81" t="s">
        <v>302</v>
      </c>
      <c r="B227" s="71" t="s">
        <v>1151</v>
      </c>
      <c r="D227" s="49"/>
      <c r="E227" s="128"/>
      <c r="F227" s="128"/>
      <c r="G227" s="36" t="str">
        <f>IF(AND(OR(ISBLANK(D227),ISBLANK(E227),ISBLANK(F227)),($C$124&gt;0)),Controlemeldingen!$A$31,"")</f>
        <v/>
      </c>
      <c r="H227" s="58"/>
    </row>
    <row r="228" spans="1:8" s="27" customFormat="1" x14ac:dyDescent="0.25">
      <c r="A228" s="81" t="s">
        <v>303</v>
      </c>
      <c r="B228" s="94" t="s">
        <v>1149</v>
      </c>
      <c r="D228" s="49"/>
      <c r="E228" s="128"/>
      <c r="F228" s="128"/>
      <c r="G228" s="36" t="str">
        <f>IF(AND(OR(ISBLANK(D228),ISBLANK(E228),ISBLANK(F228)),($C$124&gt;0)),Controlemeldingen!$A$31,"")</f>
        <v/>
      </c>
      <c r="H228" s="58"/>
    </row>
    <row r="229" spans="1:8" s="27" customFormat="1" x14ac:dyDescent="0.25">
      <c r="A229" s="81" t="s">
        <v>304</v>
      </c>
      <c r="B229" s="71" t="s">
        <v>1144</v>
      </c>
      <c r="D229" s="49"/>
      <c r="E229" s="128"/>
      <c r="F229" s="128"/>
      <c r="G229" s="36" t="str">
        <f>IF(AND(OR(ISBLANK(D229),ISBLANK(E229),ISBLANK(F229)),($C$124&gt;0)),Controlemeldingen!$A$31,"")</f>
        <v/>
      </c>
      <c r="H229" s="58"/>
    </row>
    <row r="230" spans="1:8" s="27" customFormat="1" x14ac:dyDescent="0.25">
      <c r="A230" s="81" t="s">
        <v>305</v>
      </c>
      <c r="B230" s="94" t="s">
        <v>1153</v>
      </c>
      <c r="D230" s="49"/>
      <c r="E230" s="128"/>
      <c r="F230" s="128"/>
      <c r="G230" s="36" t="str">
        <f>IF(AND(OR(ISBLANK(D230),ISBLANK(E230),ISBLANK(F230)),($C$124&gt;0)),Controlemeldingen!$A$31,"")</f>
        <v/>
      </c>
      <c r="H230" s="58"/>
    </row>
    <row r="231" spans="1:8" s="27" customFormat="1" x14ac:dyDescent="0.25">
      <c r="A231" s="81" t="s">
        <v>306</v>
      </c>
      <c r="B231" s="71" t="s">
        <v>1148</v>
      </c>
      <c r="D231" s="49"/>
      <c r="E231" s="128"/>
      <c r="F231" s="128"/>
      <c r="G231" s="36" t="str">
        <f>IF(AND(OR(ISBLANK(D231),ISBLANK(E231),ISBLANK(F231)),($C$124&gt;0)),Controlemeldingen!$A$31,"")</f>
        <v/>
      </c>
      <c r="H231" s="58"/>
    </row>
    <row r="232" spans="1:8" s="27" customFormat="1" x14ac:dyDescent="0.25">
      <c r="A232" s="81" t="s">
        <v>307</v>
      </c>
      <c r="B232" s="94" t="s">
        <v>1150</v>
      </c>
      <c r="D232" s="49"/>
      <c r="E232" s="128"/>
      <c r="F232" s="128"/>
      <c r="G232" s="36" t="str">
        <f>IF(AND(OR(ISBLANK(D232),ISBLANK(E232),ISBLANK(F232)),($C$124&gt;0)),Controlemeldingen!$A$31,"")</f>
        <v/>
      </c>
      <c r="H232" s="58"/>
    </row>
    <row r="233" spans="1:8" s="27" customFormat="1" x14ac:dyDescent="0.25">
      <c r="A233" s="81" t="s">
        <v>308</v>
      </c>
      <c r="B233" s="71" t="s">
        <v>1152</v>
      </c>
      <c r="D233" s="49"/>
      <c r="E233" s="128"/>
      <c r="F233" s="128"/>
      <c r="G233" s="36" t="str">
        <f>IF(AND(OR(ISBLANK(D233),ISBLANK(E233),ISBLANK(F233)),($C$124&gt;0)),Controlemeldingen!$A$31,"")</f>
        <v/>
      </c>
      <c r="H233" s="58"/>
    </row>
    <row r="234" spans="1:8" s="27" customFormat="1" x14ac:dyDescent="0.25">
      <c r="A234" s="81" t="s">
        <v>309</v>
      </c>
      <c r="B234" s="94" t="s">
        <v>1146</v>
      </c>
      <c r="D234" s="49"/>
      <c r="E234" s="128"/>
      <c r="F234" s="128"/>
      <c r="G234" s="36" t="str">
        <f>IF(AND(OR(ISBLANK(D234),ISBLANK(E234),ISBLANK(F234)),($C$124&gt;0)),Controlemeldingen!$A$31,"")</f>
        <v/>
      </c>
      <c r="H234" s="58"/>
    </row>
    <row r="235" spans="1:8" s="27" customFormat="1" x14ac:dyDescent="0.25">
      <c r="A235" s="81" t="s">
        <v>310</v>
      </c>
      <c r="B235" s="71" t="s">
        <v>1156</v>
      </c>
      <c r="D235" s="49"/>
      <c r="E235" s="128"/>
      <c r="F235" s="128"/>
      <c r="G235" s="36" t="str">
        <f>IF(AND(OR(ISBLANK(D235),ISBLANK(E235),ISBLANK(F235)),($C$124&gt;0)),Controlemeldingen!$A$31,"")</f>
        <v/>
      </c>
      <c r="H235" s="58"/>
    </row>
    <row r="236" spans="1:8" s="27" customFormat="1" x14ac:dyDescent="0.25">
      <c r="A236" s="81" t="s">
        <v>311</v>
      </c>
      <c r="B236" s="94" t="s">
        <v>1155</v>
      </c>
      <c r="D236" s="49"/>
      <c r="E236" s="128"/>
      <c r="F236" s="128"/>
      <c r="G236" s="36" t="str">
        <f>IF(AND(OR(ISBLANK(D236),ISBLANK(E236),ISBLANK(F236)),($C$124&gt;0)),Controlemeldingen!$A$31,"")</f>
        <v/>
      </c>
      <c r="H236" s="58"/>
    </row>
    <row r="237" spans="1:8" s="27" customFormat="1" x14ac:dyDescent="0.25">
      <c r="A237" s="81" t="s">
        <v>312</v>
      </c>
      <c r="B237" s="71" t="s">
        <v>1154</v>
      </c>
      <c r="D237" s="49"/>
      <c r="E237" s="128"/>
      <c r="F237" s="128"/>
      <c r="G237" s="36" t="str">
        <f>IF(AND(OR(ISBLANK(D237),ISBLANK(E237),ISBLANK(F237)),($C$124&gt;0)),Controlemeldingen!$A$31,"")</f>
        <v/>
      </c>
      <c r="H237" s="58"/>
    </row>
    <row r="238" spans="1:8" s="27" customFormat="1" x14ac:dyDescent="0.25">
      <c r="A238" s="81" t="s">
        <v>313</v>
      </c>
      <c r="B238" s="94" t="s">
        <v>1143</v>
      </c>
      <c r="D238" s="49"/>
      <c r="E238" s="128"/>
      <c r="F238" s="128"/>
      <c r="G238" s="36" t="str">
        <f>IF(AND(OR(ISBLANK(D238),ISBLANK(E238),ISBLANK(F238)),($C$124&gt;0)),Controlemeldingen!$A$31,"")</f>
        <v/>
      </c>
      <c r="H238" s="58"/>
    </row>
    <row r="239" spans="1:8" s="27" customFormat="1" x14ac:dyDescent="0.25">
      <c r="A239" s="81" t="s">
        <v>314</v>
      </c>
      <c r="B239" s="71" t="s">
        <v>1157</v>
      </c>
      <c r="D239" s="49"/>
      <c r="E239" s="128"/>
      <c r="F239" s="128"/>
      <c r="G239" s="36" t="str">
        <f>IF(AND(OR(ISBLANK(D239),ISBLANK(E239),ISBLANK(F239)),($C$124&gt;0)),Controlemeldingen!$A$31,"")</f>
        <v/>
      </c>
      <c r="H239" s="58"/>
    </row>
    <row r="240" spans="1:8" s="27" customFormat="1" x14ac:dyDescent="0.25">
      <c r="A240" s="81" t="s">
        <v>315</v>
      </c>
      <c r="B240" s="94" t="s">
        <v>1170</v>
      </c>
      <c r="D240" s="49"/>
      <c r="E240" s="128"/>
      <c r="F240" s="128"/>
      <c r="G240" s="36" t="str">
        <f>IF(AND(OR(ISBLANK(D240),ISBLANK(E240),ISBLANK(F240)),($C$124&gt;0)),Controlemeldingen!$A$31,"")</f>
        <v/>
      </c>
      <c r="H240" s="58"/>
    </row>
    <row r="241" spans="1:8" s="27" customFormat="1" x14ac:dyDescent="0.25">
      <c r="A241" s="81" t="s">
        <v>316</v>
      </c>
      <c r="B241" s="71" t="s">
        <v>1161</v>
      </c>
      <c r="D241" s="49"/>
      <c r="E241" s="128"/>
      <c r="F241" s="128"/>
      <c r="G241" s="36" t="str">
        <f>IF(AND(OR(ISBLANK(D241),ISBLANK(E241),ISBLANK(F241)),($C$124&gt;0)),Controlemeldingen!$A$31,"")</f>
        <v/>
      </c>
      <c r="H241" s="58"/>
    </row>
    <row r="242" spans="1:8" s="27" customFormat="1" x14ac:dyDescent="0.25">
      <c r="A242" s="81" t="s">
        <v>317</v>
      </c>
      <c r="B242" s="94" t="s">
        <v>1160</v>
      </c>
      <c r="D242" s="49"/>
      <c r="E242" s="128"/>
      <c r="F242" s="128"/>
      <c r="G242" s="36" t="str">
        <f>IF(AND(OR(ISBLANK(D242),ISBLANK(E242),ISBLANK(F242)),($C$124&gt;0)),Controlemeldingen!$A$31,"")</f>
        <v/>
      </c>
      <c r="H242" s="58"/>
    </row>
    <row r="243" spans="1:8" s="27" customFormat="1" x14ac:dyDescent="0.25">
      <c r="A243" s="81" t="s">
        <v>318</v>
      </c>
      <c r="B243" s="71" t="s">
        <v>1163</v>
      </c>
      <c r="D243" s="49"/>
      <c r="E243" s="128"/>
      <c r="F243" s="128"/>
      <c r="G243" s="36" t="str">
        <f>IF(AND(OR(ISBLANK(D243),ISBLANK(E243),ISBLANK(F243)),($C$124&gt;0)),Controlemeldingen!$A$31,"")</f>
        <v/>
      </c>
      <c r="H243" s="58"/>
    </row>
    <row r="244" spans="1:8" s="27" customFormat="1" x14ac:dyDescent="0.25">
      <c r="A244" s="81" t="s">
        <v>319</v>
      </c>
      <c r="B244" s="94" t="s">
        <v>1177</v>
      </c>
      <c r="D244" s="49"/>
      <c r="E244" s="128"/>
      <c r="F244" s="128"/>
      <c r="G244" s="36" t="str">
        <f>IF(AND(OR(ISBLANK(D244),ISBLANK(E244),ISBLANK(F244)),($C$124&gt;0)),Controlemeldingen!$A$31,"")</f>
        <v/>
      </c>
      <c r="H244" s="58"/>
    </row>
    <row r="245" spans="1:8" s="27" customFormat="1" x14ac:dyDescent="0.25">
      <c r="A245" s="81" t="s">
        <v>320</v>
      </c>
      <c r="B245" s="71" t="s">
        <v>1176</v>
      </c>
      <c r="D245" s="49"/>
      <c r="E245" s="128"/>
      <c r="F245" s="128"/>
      <c r="G245" s="36" t="str">
        <f>IF(AND(OR(ISBLANK(D245),ISBLANK(E245),ISBLANK(F245)),($C$124&gt;0)),Controlemeldingen!$A$31,"")</f>
        <v/>
      </c>
      <c r="H245" s="58"/>
    </row>
    <row r="246" spans="1:8" s="27" customFormat="1" x14ac:dyDescent="0.25">
      <c r="A246" s="81" t="s">
        <v>321</v>
      </c>
      <c r="B246" s="94" t="s">
        <v>1159</v>
      </c>
      <c r="D246" s="49"/>
      <c r="E246" s="128"/>
      <c r="F246" s="128"/>
      <c r="G246" s="36" t="str">
        <f>IF(AND(OR(ISBLANK(D246),ISBLANK(E246),ISBLANK(F246)),($C$124&gt;0)),Controlemeldingen!$A$31,"")</f>
        <v/>
      </c>
      <c r="H246" s="58"/>
    </row>
    <row r="247" spans="1:8" s="27" customFormat="1" x14ac:dyDescent="0.25">
      <c r="A247" s="81" t="s">
        <v>322</v>
      </c>
      <c r="B247" s="71" t="s">
        <v>1178</v>
      </c>
      <c r="D247" s="49"/>
      <c r="E247" s="128"/>
      <c r="F247" s="128"/>
      <c r="G247" s="36" t="str">
        <f>IF(AND(OR(ISBLANK(D247),ISBLANK(E247),ISBLANK(F247)),($C$124&gt;0)),Controlemeldingen!$A$31,"")</f>
        <v/>
      </c>
      <c r="H247" s="58"/>
    </row>
    <row r="248" spans="1:8" s="27" customFormat="1" x14ac:dyDescent="0.25">
      <c r="A248" s="81" t="s">
        <v>323</v>
      </c>
      <c r="B248" s="94" t="s">
        <v>1165</v>
      </c>
      <c r="D248" s="49"/>
      <c r="E248" s="128"/>
      <c r="F248" s="128"/>
      <c r="G248" s="36" t="str">
        <f>IF(AND(OR(ISBLANK(D248),ISBLANK(E248),ISBLANK(F248)),($C$124&gt;0)),Controlemeldingen!$A$31,"")</f>
        <v/>
      </c>
      <c r="H248" s="58"/>
    </row>
    <row r="249" spans="1:8" s="27" customFormat="1" x14ac:dyDescent="0.25">
      <c r="A249" s="81" t="s">
        <v>324</v>
      </c>
      <c r="B249" s="71" t="s">
        <v>1327</v>
      </c>
      <c r="D249" s="49"/>
      <c r="E249" s="128"/>
      <c r="F249" s="128"/>
      <c r="G249" s="36" t="str">
        <f>IF(AND(OR(ISBLANK(D249),ISBLANK(E249),ISBLANK(F249)),($C$124&gt;0)),Controlemeldingen!$A$31,"")</f>
        <v/>
      </c>
      <c r="H249" s="58"/>
    </row>
    <row r="250" spans="1:8" s="27" customFormat="1" x14ac:dyDescent="0.25">
      <c r="A250" s="81" t="s">
        <v>325</v>
      </c>
      <c r="B250" s="94" t="s">
        <v>1166</v>
      </c>
      <c r="D250" s="49"/>
      <c r="E250" s="128"/>
      <c r="F250" s="128"/>
      <c r="G250" s="36" t="str">
        <f>IF(AND(OR(ISBLANK(D250),ISBLANK(E250),ISBLANK(F250)),($C$124&gt;0)),Controlemeldingen!$A$31,"")</f>
        <v/>
      </c>
      <c r="H250" s="58"/>
    </row>
    <row r="251" spans="1:8" s="27" customFormat="1" x14ac:dyDescent="0.25">
      <c r="A251" s="81" t="s">
        <v>326</v>
      </c>
      <c r="B251" s="71" t="s">
        <v>1175</v>
      </c>
      <c r="D251" s="49"/>
      <c r="E251" s="128"/>
      <c r="F251" s="128"/>
      <c r="G251" s="36" t="str">
        <f>IF(AND(OR(ISBLANK(D251),ISBLANK(E251),ISBLANK(F251)),($C$124&gt;0)),Controlemeldingen!$A$31,"")</f>
        <v/>
      </c>
      <c r="H251" s="58"/>
    </row>
    <row r="252" spans="1:8" s="27" customFormat="1" x14ac:dyDescent="0.25">
      <c r="A252" s="81" t="s">
        <v>327</v>
      </c>
      <c r="B252" s="94" t="s">
        <v>1168</v>
      </c>
      <c r="D252" s="49"/>
      <c r="E252" s="128"/>
      <c r="F252" s="128"/>
      <c r="G252" s="36" t="str">
        <f>IF(AND(OR(ISBLANK(D252),ISBLANK(E252),ISBLANK(F252)),($C$124&gt;0)),Controlemeldingen!$A$31,"")</f>
        <v/>
      </c>
      <c r="H252" s="58"/>
    </row>
    <row r="253" spans="1:8" s="27" customFormat="1" x14ac:dyDescent="0.25">
      <c r="A253" s="81" t="s">
        <v>328</v>
      </c>
      <c r="B253" s="71" t="s">
        <v>1169</v>
      </c>
      <c r="D253" s="49"/>
      <c r="E253" s="128"/>
      <c r="F253" s="128"/>
      <c r="G253" s="36" t="str">
        <f>IF(AND(OR(ISBLANK(D253),ISBLANK(E253),ISBLANK(F253)),($C$124&gt;0)),Controlemeldingen!$A$31,"")</f>
        <v/>
      </c>
      <c r="H253" s="58"/>
    </row>
    <row r="254" spans="1:8" s="27" customFormat="1" x14ac:dyDescent="0.25">
      <c r="A254" s="81" t="s">
        <v>329</v>
      </c>
      <c r="B254" s="94" t="s">
        <v>1173</v>
      </c>
      <c r="D254" s="49"/>
      <c r="E254" s="128"/>
      <c r="F254" s="128"/>
      <c r="G254" s="36" t="str">
        <f>IF(AND(OR(ISBLANK(D254),ISBLANK(E254),ISBLANK(F254)),($C$124&gt;0)),Controlemeldingen!$A$31,"")</f>
        <v/>
      </c>
      <c r="H254" s="58"/>
    </row>
    <row r="255" spans="1:8" s="27" customFormat="1" x14ac:dyDescent="0.25">
      <c r="A255" s="81" t="s">
        <v>330</v>
      </c>
      <c r="B255" s="71" t="s">
        <v>1158</v>
      </c>
      <c r="D255" s="49"/>
      <c r="E255" s="128"/>
      <c r="F255" s="128"/>
      <c r="G255" s="36" t="str">
        <f>IF(AND(OR(ISBLANK(D255),ISBLANK(E255),ISBLANK(F255)),($C$124&gt;0)),Controlemeldingen!$A$31,"")</f>
        <v/>
      </c>
      <c r="H255" s="58"/>
    </row>
    <row r="256" spans="1:8" s="27" customFormat="1" x14ac:dyDescent="0.25">
      <c r="A256" s="81" t="s">
        <v>331</v>
      </c>
      <c r="B256" s="94" t="s">
        <v>1167</v>
      </c>
      <c r="D256" s="49"/>
      <c r="E256" s="128"/>
      <c r="F256" s="128"/>
      <c r="G256" s="36" t="str">
        <f>IF(AND(OR(ISBLANK(D256),ISBLANK(E256),ISBLANK(F256)),($C$124&gt;0)),Controlemeldingen!$A$31,"")</f>
        <v/>
      </c>
      <c r="H256" s="58"/>
    </row>
    <row r="257" spans="1:8" s="27" customFormat="1" x14ac:dyDescent="0.25">
      <c r="A257" s="81" t="s">
        <v>332</v>
      </c>
      <c r="B257" s="71" t="s">
        <v>1172</v>
      </c>
      <c r="D257" s="49"/>
      <c r="E257" s="128"/>
      <c r="F257" s="128"/>
      <c r="G257" s="36" t="str">
        <f>IF(AND(OR(ISBLANK(D257),ISBLANK(E257),ISBLANK(F257)),($C$124&gt;0)),Controlemeldingen!$A$31,"")</f>
        <v/>
      </c>
      <c r="H257" s="58"/>
    </row>
    <row r="258" spans="1:8" s="27" customFormat="1" x14ac:dyDescent="0.25">
      <c r="A258" s="81" t="s">
        <v>333</v>
      </c>
      <c r="B258" s="94" t="s">
        <v>1171</v>
      </c>
      <c r="D258" s="49"/>
      <c r="E258" s="128"/>
      <c r="F258" s="128"/>
      <c r="G258" s="36" t="str">
        <f>IF(AND(OR(ISBLANK(D258),ISBLANK(E258),ISBLANK(F258)),($C$124&gt;0)),Controlemeldingen!$A$31,"")</f>
        <v/>
      </c>
      <c r="H258" s="58"/>
    </row>
    <row r="259" spans="1:8" s="27" customFormat="1" x14ac:dyDescent="0.25">
      <c r="A259" s="81" t="s">
        <v>334</v>
      </c>
      <c r="B259" s="71" t="s">
        <v>1162</v>
      </c>
      <c r="D259" s="49"/>
      <c r="E259" s="128"/>
      <c r="F259" s="128"/>
      <c r="G259" s="36" t="str">
        <f>IF(AND(OR(ISBLANK(D259),ISBLANK(E259),ISBLANK(F259)),($C$124&gt;0)),Controlemeldingen!$A$31,"")</f>
        <v/>
      </c>
      <c r="H259" s="58"/>
    </row>
    <row r="260" spans="1:8" s="27" customFormat="1" x14ac:dyDescent="0.25">
      <c r="A260" s="81" t="s">
        <v>335</v>
      </c>
      <c r="B260" s="94" t="s">
        <v>1164</v>
      </c>
      <c r="D260" s="49"/>
      <c r="E260" s="128"/>
      <c r="F260" s="128"/>
      <c r="G260" s="36" t="str">
        <f>IF(AND(OR(ISBLANK(D260),ISBLANK(E260),ISBLANK(F260)),($C$124&gt;0)),Controlemeldingen!$A$31,"")</f>
        <v/>
      </c>
      <c r="H260" s="58"/>
    </row>
    <row r="261" spans="1:8" s="27" customFormat="1" x14ac:dyDescent="0.25">
      <c r="A261" s="81" t="s">
        <v>336</v>
      </c>
      <c r="B261" s="71" t="s">
        <v>1181</v>
      </c>
      <c r="D261" s="49"/>
      <c r="E261" s="128"/>
      <c r="F261" s="128"/>
      <c r="G261" s="36" t="str">
        <f>IF(AND(OR(ISBLANK(D261),ISBLANK(E261),ISBLANK(F261)),($C$124&gt;0)),Controlemeldingen!$A$31,"")</f>
        <v/>
      </c>
      <c r="H261" s="58"/>
    </row>
    <row r="262" spans="1:8" s="27" customFormat="1" x14ac:dyDescent="0.25">
      <c r="A262" s="81" t="s">
        <v>1391</v>
      </c>
      <c r="B262" s="94" t="s">
        <v>1189</v>
      </c>
      <c r="D262" s="49"/>
      <c r="E262" s="128"/>
      <c r="F262" s="128"/>
      <c r="G262" s="36" t="str">
        <f>IF(AND(OR(ISBLANK(D262),ISBLANK(E262),ISBLANK(F262)),($C$124&gt;0)),Controlemeldingen!$A$31,"")</f>
        <v/>
      </c>
      <c r="H262" s="58"/>
    </row>
    <row r="263" spans="1:8" s="27" customFormat="1" x14ac:dyDescent="0.25">
      <c r="A263" s="81" t="s">
        <v>1392</v>
      </c>
      <c r="B263" s="71" t="s">
        <v>1192</v>
      </c>
      <c r="D263" s="49"/>
      <c r="E263" s="128"/>
      <c r="F263" s="128"/>
      <c r="G263" s="36" t="str">
        <f>IF(AND(OR(ISBLANK(D263),ISBLANK(E263),ISBLANK(F263)),($C$124&gt;0)),Controlemeldingen!$A$31,"")</f>
        <v/>
      </c>
      <c r="H263" s="58"/>
    </row>
    <row r="264" spans="1:8" s="27" customFormat="1" x14ac:dyDescent="0.25">
      <c r="A264" s="81" t="s">
        <v>1393</v>
      </c>
      <c r="B264" s="94" t="s">
        <v>1184</v>
      </c>
      <c r="D264" s="49"/>
      <c r="E264" s="128"/>
      <c r="F264" s="128"/>
      <c r="G264" s="36" t="str">
        <f>IF(AND(OR(ISBLANK(D264),ISBLANK(E264),ISBLANK(F264)),($C$124&gt;0)),Controlemeldingen!$A$31,"")</f>
        <v/>
      </c>
      <c r="H264" s="58"/>
    </row>
    <row r="265" spans="1:8" s="27" customFormat="1" x14ac:dyDescent="0.25">
      <c r="A265" s="81" t="s">
        <v>1394</v>
      </c>
      <c r="B265" s="71" t="s">
        <v>1193</v>
      </c>
      <c r="D265" s="49"/>
      <c r="E265" s="128"/>
      <c r="F265" s="128"/>
      <c r="G265" s="36" t="str">
        <f>IF(AND(OR(ISBLANK(D265),ISBLANK(E265),ISBLANK(F265)),($C$124&gt;0)),Controlemeldingen!$A$31,"")</f>
        <v/>
      </c>
      <c r="H265" s="58"/>
    </row>
    <row r="266" spans="1:8" s="27" customFormat="1" x14ac:dyDescent="0.25">
      <c r="A266" s="81" t="s">
        <v>1395</v>
      </c>
      <c r="B266" s="94" t="s">
        <v>1356</v>
      </c>
      <c r="D266" s="49"/>
      <c r="E266" s="128"/>
      <c r="F266" s="128"/>
      <c r="G266" s="36" t="str">
        <f>IF(AND(OR(ISBLANK(D266),ISBLANK(E266),ISBLANK(F266)),($C$124&gt;0)),Controlemeldingen!$A$31,"")</f>
        <v/>
      </c>
      <c r="H266" s="58"/>
    </row>
    <row r="267" spans="1:8" s="27" customFormat="1" x14ac:dyDescent="0.25">
      <c r="A267" s="81" t="s">
        <v>1396</v>
      </c>
      <c r="B267" s="71" t="s">
        <v>1251</v>
      </c>
      <c r="D267" s="49"/>
      <c r="E267" s="128"/>
      <c r="F267" s="128"/>
      <c r="G267" s="36" t="str">
        <f>IF(AND(OR(ISBLANK(D267),ISBLANK(E267),ISBLANK(F267)),($C$124&gt;0)),Controlemeldingen!$A$31,"")</f>
        <v/>
      </c>
      <c r="H267" s="58"/>
    </row>
    <row r="268" spans="1:8" s="27" customFormat="1" x14ac:dyDescent="0.25">
      <c r="A268" s="81" t="s">
        <v>1397</v>
      </c>
      <c r="B268" s="94" t="s">
        <v>1194</v>
      </c>
      <c r="D268" s="49"/>
      <c r="E268" s="128"/>
      <c r="F268" s="128"/>
      <c r="G268" s="36" t="str">
        <f>IF(AND(OR(ISBLANK(D268),ISBLANK(E268),ISBLANK(F268)),($C$124&gt;0)),Controlemeldingen!$A$31,"")</f>
        <v/>
      </c>
      <c r="H268" s="58"/>
    </row>
    <row r="269" spans="1:8" s="27" customFormat="1" x14ac:dyDescent="0.25">
      <c r="A269" s="81" t="s">
        <v>1398</v>
      </c>
      <c r="B269" s="71" t="s">
        <v>1186</v>
      </c>
      <c r="D269" s="49"/>
      <c r="E269" s="128"/>
      <c r="F269" s="128"/>
      <c r="G269" s="36" t="str">
        <f>IF(AND(OR(ISBLANK(D269),ISBLANK(E269),ISBLANK(F269)),($C$124&gt;0)),Controlemeldingen!$A$31,"")</f>
        <v/>
      </c>
      <c r="H269" s="58"/>
    </row>
    <row r="270" spans="1:8" s="27" customFormat="1" x14ac:dyDescent="0.25">
      <c r="A270" s="81" t="s">
        <v>1399</v>
      </c>
      <c r="B270" s="94" t="s">
        <v>1180</v>
      </c>
      <c r="D270" s="49"/>
      <c r="E270" s="128"/>
      <c r="F270" s="128"/>
      <c r="G270" s="36" t="str">
        <f>IF(AND(OR(ISBLANK(D270),ISBLANK(E270),ISBLANK(F270)),($C$124&gt;0)),Controlemeldingen!$A$31,"")</f>
        <v/>
      </c>
      <c r="H270" s="58"/>
    </row>
    <row r="271" spans="1:8" s="27" customFormat="1" x14ac:dyDescent="0.25">
      <c r="A271" s="81" t="s">
        <v>1400</v>
      </c>
      <c r="B271" s="71" t="s">
        <v>1187</v>
      </c>
      <c r="D271" s="49"/>
      <c r="E271" s="128"/>
      <c r="F271" s="128"/>
      <c r="G271" s="36" t="str">
        <f>IF(AND(OR(ISBLANK(D271),ISBLANK(E271),ISBLANK(F271)),($C$124&gt;0)),Controlemeldingen!$A$31,"")</f>
        <v/>
      </c>
      <c r="H271" s="58"/>
    </row>
    <row r="272" spans="1:8" s="27" customFormat="1" x14ac:dyDescent="0.25">
      <c r="A272" s="81" t="s">
        <v>1401</v>
      </c>
      <c r="B272" s="94" t="s">
        <v>1190</v>
      </c>
      <c r="D272" s="49"/>
      <c r="E272" s="128"/>
      <c r="F272" s="128"/>
      <c r="G272" s="36" t="str">
        <f>IF(AND(OR(ISBLANK(D272),ISBLANK(E272),ISBLANK(F272)),($C$124&gt;0)),Controlemeldingen!$A$31,"")</f>
        <v/>
      </c>
      <c r="H272" s="58"/>
    </row>
    <row r="273" spans="1:8" s="27" customFormat="1" x14ac:dyDescent="0.25">
      <c r="A273" s="81" t="s">
        <v>1402</v>
      </c>
      <c r="B273" s="71" t="s">
        <v>1195</v>
      </c>
      <c r="D273" s="49"/>
      <c r="E273" s="128"/>
      <c r="F273" s="128"/>
      <c r="G273" s="36" t="str">
        <f>IF(AND(OR(ISBLANK(D273),ISBLANK(E273),ISBLANK(F273)),($C$124&gt;0)),Controlemeldingen!$A$31,"")</f>
        <v/>
      </c>
      <c r="H273" s="58"/>
    </row>
    <row r="274" spans="1:8" s="27" customFormat="1" x14ac:dyDescent="0.25">
      <c r="A274" s="81" t="s">
        <v>1403</v>
      </c>
      <c r="B274" s="94" t="s">
        <v>1197</v>
      </c>
      <c r="D274" s="49"/>
      <c r="E274" s="128"/>
      <c r="F274" s="128"/>
      <c r="G274" s="36" t="str">
        <f>IF(AND(OR(ISBLANK(D274),ISBLANK(E274),ISBLANK(F274)),($C$124&gt;0)),Controlemeldingen!$A$31,"")</f>
        <v/>
      </c>
      <c r="H274" s="58"/>
    </row>
    <row r="275" spans="1:8" s="27" customFormat="1" x14ac:dyDescent="0.25">
      <c r="A275" s="81" t="s">
        <v>1404</v>
      </c>
      <c r="B275" s="71" t="s">
        <v>1182</v>
      </c>
      <c r="D275" s="49"/>
      <c r="E275" s="128"/>
      <c r="F275" s="128"/>
      <c r="G275" s="36" t="str">
        <f>IF(AND(OR(ISBLANK(D275),ISBLANK(E275),ISBLANK(F275)),($C$124&gt;0)),Controlemeldingen!$A$31,"")</f>
        <v/>
      </c>
      <c r="H275" s="58"/>
    </row>
    <row r="276" spans="1:8" s="27" customFormat="1" x14ac:dyDescent="0.25">
      <c r="A276" s="81" t="s">
        <v>1405</v>
      </c>
      <c r="B276" s="94" t="s">
        <v>1198</v>
      </c>
      <c r="D276" s="49"/>
      <c r="E276" s="128"/>
      <c r="F276" s="128"/>
      <c r="G276" s="36" t="str">
        <f>IF(AND(OR(ISBLANK(D276),ISBLANK(E276),ISBLANK(F276)),($C$124&gt;0)),Controlemeldingen!$A$31,"")</f>
        <v/>
      </c>
      <c r="H276" s="58"/>
    </row>
    <row r="277" spans="1:8" s="27" customFormat="1" x14ac:dyDescent="0.25">
      <c r="A277" s="81" t="s">
        <v>1406</v>
      </c>
      <c r="B277" s="71" t="s">
        <v>1188</v>
      </c>
      <c r="D277" s="49"/>
      <c r="E277" s="128"/>
      <c r="F277" s="128"/>
      <c r="G277" s="36" t="str">
        <f>IF(AND(OR(ISBLANK(D277),ISBLANK(E277),ISBLANK(F277)),($C$124&gt;0)),Controlemeldingen!$A$31,"")</f>
        <v/>
      </c>
      <c r="H277" s="58"/>
    </row>
    <row r="278" spans="1:8" s="27" customFormat="1" x14ac:dyDescent="0.25">
      <c r="A278" s="81" t="s">
        <v>1407</v>
      </c>
      <c r="B278" s="94" t="s">
        <v>1199</v>
      </c>
      <c r="D278" s="49"/>
      <c r="E278" s="128"/>
      <c r="F278" s="128"/>
      <c r="G278" s="36" t="str">
        <f>IF(AND(OR(ISBLANK(D278),ISBLANK(E278),ISBLANK(F278)),($C$124&gt;0)),Controlemeldingen!$A$31,"")</f>
        <v/>
      </c>
      <c r="H278" s="58"/>
    </row>
    <row r="279" spans="1:8" s="27" customFormat="1" x14ac:dyDescent="0.25">
      <c r="A279" s="81" t="s">
        <v>1408</v>
      </c>
      <c r="B279" s="71" t="s">
        <v>1200</v>
      </c>
      <c r="D279" s="49"/>
      <c r="E279" s="128"/>
      <c r="F279" s="128"/>
      <c r="G279" s="36" t="str">
        <f>IF(AND(OR(ISBLANK(D279),ISBLANK(E279),ISBLANK(F279)),($C$124&gt;0)),Controlemeldingen!$A$31,"")</f>
        <v/>
      </c>
      <c r="H279" s="58"/>
    </row>
    <row r="280" spans="1:8" s="27" customFormat="1" x14ac:dyDescent="0.25">
      <c r="A280" s="81" t="s">
        <v>1409</v>
      </c>
      <c r="B280" s="94" t="s">
        <v>1224</v>
      </c>
      <c r="D280" s="49"/>
      <c r="E280" s="128"/>
      <c r="F280" s="128"/>
      <c r="G280" s="36" t="str">
        <f>IF(AND(OR(ISBLANK(D280),ISBLANK(E280),ISBLANK(F280)),($C$124&gt;0)),Controlemeldingen!$A$31,"")</f>
        <v/>
      </c>
      <c r="H280" s="58"/>
    </row>
    <row r="281" spans="1:8" s="27" customFormat="1" x14ac:dyDescent="0.25">
      <c r="A281" s="81" t="s">
        <v>1410</v>
      </c>
      <c r="B281" s="71" t="s">
        <v>1202</v>
      </c>
      <c r="D281" s="49"/>
      <c r="E281" s="128"/>
      <c r="F281" s="128"/>
      <c r="G281" s="36" t="str">
        <f>IF(AND(OR(ISBLANK(D281),ISBLANK(E281),ISBLANK(F281)),($C$124&gt;0)),Controlemeldingen!$A$31,"")</f>
        <v/>
      </c>
      <c r="H281" s="58"/>
    </row>
    <row r="282" spans="1:8" s="27" customFormat="1" x14ac:dyDescent="0.25">
      <c r="A282" s="81" t="s">
        <v>1411</v>
      </c>
      <c r="B282" s="94" t="s">
        <v>1201</v>
      </c>
      <c r="D282" s="49"/>
      <c r="E282" s="128"/>
      <c r="F282" s="128"/>
      <c r="G282" s="36" t="str">
        <f>IF(AND(OR(ISBLANK(D282),ISBLANK(E282),ISBLANK(F282)),($C$124&gt;0)),Controlemeldingen!$A$31,"")</f>
        <v/>
      </c>
      <c r="H282" s="58"/>
    </row>
    <row r="283" spans="1:8" s="27" customFormat="1" x14ac:dyDescent="0.25">
      <c r="A283" s="81" t="s">
        <v>1412</v>
      </c>
      <c r="B283" s="71" t="s">
        <v>1203</v>
      </c>
      <c r="D283" s="49"/>
      <c r="E283" s="128"/>
      <c r="F283" s="128"/>
      <c r="G283" s="36" t="str">
        <f>IF(AND(OR(ISBLANK(D283),ISBLANK(E283),ISBLANK(F283)),($C$124&gt;0)),Controlemeldingen!$A$31,"")</f>
        <v/>
      </c>
      <c r="H283" s="58"/>
    </row>
    <row r="284" spans="1:8" s="27" customFormat="1" x14ac:dyDescent="0.25">
      <c r="A284" s="81" t="s">
        <v>1413</v>
      </c>
      <c r="B284" s="94" t="s">
        <v>1204</v>
      </c>
      <c r="D284" s="49"/>
      <c r="E284" s="128"/>
      <c r="F284" s="128"/>
      <c r="G284" s="36" t="str">
        <f>IF(AND(OR(ISBLANK(D284),ISBLANK(E284),ISBLANK(F284)),($C$124&gt;0)),Controlemeldingen!$A$31,"")</f>
        <v/>
      </c>
      <c r="H284" s="58"/>
    </row>
    <row r="285" spans="1:8" s="27" customFormat="1" x14ac:dyDescent="0.25">
      <c r="A285" s="81" t="s">
        <v>1414</v>
      </c>
      <c r="B285" s="71" t="s">
        <v>1145</v>
      </c>
      <c r="D285" s="49"/>
      <c r="E285" s="128"/>
      <c r="F285" s="128"/>
      <c r="G285" s="36" t="str">
        <f>IF(AND(OR(ISBLANK(D285),ISBLANK(E285),ISBLANK(F285)),($C$124&gt;0)),Controlemeldingen!$A$31,"")</f>
        <v/>
      </c>
      <c r="H285" s="58"/>
    </row>
    <row r="286" spans="1:8" s="27" customFormat="1" x14ac:dyDescent="0.25">
      <c r="A286" s="81" t="s">
        <v>1415</v>
      </c>
      <c r="B286" s="94" t="s">
        <v>1205</v>
      </c>
      <c r="D286" s="49"/>
      <c r="E286" s="128"/>
      <c r="F286" s="128"/>
      <c r="G286" s="36" t="str">
        <f>IF(AND(OR(ISBLANK(D286),ISBLANK(E286),ISBLANK(F286)),($C$124&gt;0)),Controlemeldingen!$A$31,"")</f>
        <v/>
      </c>
      <c r="H286" s="58"/>
    </row>
    <row r="287" spans="1:8" s="27" customFormat="1" x14ac:dyDescent="0.25">
      <c r="A287" s="81" t="s">
        <v>1416</v>
      </c>
      <c r="B287" s="71" t="s">
        <v>1210</v>
      </c>
      <c r="D287" s="49"/>
      <c r="E287" s="128"/>
      <c r="F287" s="128"/>
      <c r="G287" s="36" t="str">
        <f>IF(AND(OR(ISBLANK(D287),ISBLANK(E287),ISBLANK(F287)),($C$124&gt;0)),Controlemeldingen!$A$31,"")</f>
        <v/>
      </c>
      <c r="H287" s="58"/>
    </row>
    <row r="288" spans="1:8" s="27" customFormat="1" x14ac:dyDescent="0.25">
      <c r="A288" s="81" t="s">
        <v>1417</v>
      </c>
      <c r="B288" s="94" t="s">
        <v>1206</v>
      </c>
      <c r="D288" s="49"/>
      <c r="E288" s="128"/>
      <c r="F288" s="128"/>
      <c r="G288" s="36" t="str">
        <f>IF(AND(OR(ISBLANK(D288),ISBLANK(E288),ISBLANK(F288)),($C$124&gt;0)),Controlemeldingen!$A$31,"")</f>
        <v/>
      </c>
      <c r="H288" s="58"/>
    </row>
    <row r="289" spans="1:8" s="27" customFormat="1" x14ac:dyDescent="0.25">
      <c r="A289" s="81" t="s">
        <v>1418</v>
      </c>
      <c r="B289" s="71" t="s">
        <v>1387</v>
      </c>
      <c r="D289" s="49"/>
      <c r="E289" s="128"/>
      <c r="F289" s="128"/>
      <c r="G289" s="36" t="str">
        <f>IF(AND(OR(ISBLANK(D289),ISBLANK(E289),ISBLANK(F289)),($C$124&gt;0)),Controlemeldingen!$A$31,"")</f>
        <v/>
      </c>
      <c r="H289" s="58"/>
    </row>
    <row r="290" spans="1:8" s="27" customFormat="1" x14ac:dyDescent="0.25">
      <c r="A290" s="81" t="s">
        <v>1419</v>
      </c>
      <c r="B290" s="94" t="s">
        <v>1209</v>
      </c>
      <c r="D290" s="49"/>
      <c r="E290" s="128"/>
      <c r="F290" s="128"/>
      <c r="G290" s="36" t="str">
        <f>IF(AND(OR(ISBLANK(D290),ISBLANK(E290),ISBLANK(F290)),($C$124&gt;0)),Controlemeldingen!$A$31,"")</f>
        <v/>
      </c>
      <c r="H290" s="58"/>
    </row>
    <row r="291" spans="1:8" s="27" customFormat="1" x14ac:dyDescent="0.25">
      <c r="A291" s="81" t="s">
        <v>1420</v>
      </c>
      <c r="B291" s="71" t="s">
        <v>1350</v>
      </c>
      <c r="D291" s="49"/>
      <c r="E291" s="128"/>
      <c r="F291" s="128"/>
      <c r="G291" s="36" t="str">
        <f>IF(AND(OR(ISBLANK(D291),ISBLANK(E291),ISBLANK(F291)),($C$124&gt;0)),Controlemeldingen!$A$31,"")</f>
        <v/>
      </c>
      <c r="H291" s="58"/>
    </row>
    <row r="292" spans="1:8" s="27" customFormat="1" x14ac:dyDescent="0.25">
      <c r="A292" s="81" t="s">
        <v>1421</v>
      </c>
      <c r="B292" s="94" t="s">
        <v>1212</v>
      </c>
      <c r="D292" s="49"/>
      <c r="E292" s="128"/>
      <c r="F292" s="128"/>
      <c r="G292" s="36" t="str">
        <f>IF(AND(OR(ISBLANK(D292),ISBLANK(E292),ISBLANK(F292)),($C$124&gt;0)),Controlemeldingen!$A$31,"")</f>
        <v/>
      </c>
      <c r="H292" s="58"/>
    </row>
    <row r="293" spans="1:8" s="27" customFormat="1" x14ac:dyDescent="0.25">
      <c r="A293" s="81" t="s">
        <v>1422</v>
      </c>
      <c r="B293" s="71" t="s">
        <v>1216</v>
      </c>
      <c r="D293" s="49"/>
      <c r="E293" s="128"/>
      <c r="F293" s="128"/>
      <c r="G293" s="36" t="str">
        <f>IF(AND(OR(ISBLANK(D293),ISBLANK(E293),ISBLANK(F293)),($C$124&gt;0)),Controlemeldingen!$A$31,"")</f>
        <v/>
      </c>
      <c r="H293" s="58"/>
    </row>
    <row r="294" spans="1:8" s="27" customFormat="1" x14ac:dyDescent="0.25">
      <c r="A294" s="81" t="s">
        <v>1423</v>
      </c>
      <c r="B294" s="94" t="s">
        <v>1215</v>
      </c>
      <c r="D294" s="49"/>
      <c r="E294" s="128"/>
      <c r="F294" s="128"/>
      <c r="G294" s="36" t="str">
        <f>IF(AND(OR(ISBLANK(D294),ISBLANK(E294),ISBLANK(F294)),($C$124&gt;0)),Controlemeldingen!$A$31,"")</f>
        <v/>
      </c>
      <c r="H294" s="58"/>
    </row>
    <row r="295" spans="1:8" s="27" customFormat="1" x14ac:dyDescent="0.25">
      <c r="A295" s="81" t="s">
        <v>1424</v>
      </c>
      <c r="B295" s="71" t="s">
        <v>1213</v>
      </c>
      <c r="D295" s="49"/>
      <c r="E295" s="128"/>
      <c r="F295" s="128"/>
      <c r="G295" s="36" t="str">
        <f>IF(AND(OR(ISBLANK(D295),ISBLANK(E295),ISBLANK(F295)),($C$124&gt;0)),Controlemeldingen!$A$31,"")</f>
        <v/>
      </c>
      <c r="H295" s="58"/>
    </row>
    <row r="296" spans="1:8" s="27" customFormat="1" x14ac:dyDescent="0.25">
      <c r="A296" s="81" t="s">
        <v>1425</v>
      </c>
      <c r="B296" s="94" t="s">
        <v>1287</v>
      </c>
      <c r="D296" s="49"/>
      <c r="E296" s="128"/>
      <c r="F296" s="128"/>
      <c r="G296" s="36" t="str">
        <f>IF(AND(OR(ISBLANK(D296),ISBLANK(E296),ISBLANK(F296)),($C$124&gt;0)),Controlemeldingen!$A$31,"")</f>
        <v/>
      </c>
      <c r="H296" s="58"/>
    </row>
    <row r="297" spans="1:8" s="27" customFormat="1" x14ac:dyDescent="0.25">
      <c r="A297" s="81" t="s">
        <v>1426</v>
      </c>
      <c r="B297" s="71" t="s">
        <v>1214</v>
      </c>
      <c r="D297" s="49"/>
      <c r="E297" s="128"/>
      <c r="F297" s="128"/>
      <c r="G297" s="36" t="str">
        <f>IF(AND(OR(ISBLANK(D297),ISBLANK(E297),ISBLANK(F297)),($C$124&gt;0)),Controlemeldingen!$A$31,"")</f>
        <v/>
      </c>
      <c r="H297" s="58"/>
    </row>
    <row r="298" spans="1:8" s="27" customFormat="1" x14ac:dyDescent="0.25">
      <c r="A298" s="81" t="s">
        <v>1427</v>
      </c>
      <c r="B298" s="94" t="s">
        <v>1217</v>
      </c>
      <c r="D298" s="49"/>
      <c r="E298" s="128"/>
      <c r="F298" s="128"/>
      <c r="G298" s="36" t="str">
        <f>IF(AND(OR(ISBLANK(D298),ISBLANK(E298),ISBLANK(F298)),($C$124&gt;0)),Controlemeldingen!$A$31,"")</f>
        <v/>
      </c>
      <c r="H298" s="58"/>
    </row>
    <row r="299" spans="1:8" s="27" customFormat="1" x14ac:dyDescent="0.25">
      <c r="A299" s="81" t="s">
        <v>1428</v>
      </c>
      <c r="B299" s="71" t="s">
        <v>1221</v>
      </c>
      <c r="D299" s="49"/>
      <c r="E299" s="128"/>
      <c r="F299" s="128"/>
      <c r="G299" s="36" t="str">
        <f>IF(AND(OR(ISBLANK(D299),ISBLANK(E299),ISBLANK(F299)),($C$124&gt;0)),Controlemeldingen!$A$31,"")</f>
        <v/>
      </c>
      <c r="H299" s="58"/>
    </row>
    <row r="300" spans="1:8" s="27" customFormat="1" x14ac:dyDescent="0.25">
      <c r="A300" s="81" t="s">
        <v>1429</v>
      </c>
      <c r="B300" s="94" t="s">
        <v>1375</v>
      </c>
      <c r="D300" s="49"/>
      <c r="E300" s="128"/>
      <c r="F300" s="128"/>
      <c r="G300" s="36" t="str">
        <f>IF(AND(OR(ISBLANK(D300),ISBLANK(E300),ISBLANK(F300)),($C$124&gt;0)),Controlemeldingen!$A$31,"")</f>
        <v/>
      </c>
      <c r="H300" s="58"/>
    </row>
    <row r="301" spans="1:8" s="27" customFormat="1" x14ac:dyDescent="0.25">
      <c r="A301" s="81" t="s">
        <v>1430</v>
      </c>
      <c r="B301" s="71" t="s">
        <v>1229</v>
      </c>
      <c r="D301" s="49"/>
      <c r="E301" s="128"/>
      <c r="F301" s="128"/>
      <c r="G301" s="36" t="str">
        <f>IF(AND(OR(ISBLANK(D301),ISBLANK(E301),ISBLANK(F301)),($C$124&gt;0)),Controlemeldingen!$A$31,"")</f>
        <v/>
      </c>
      <c r="H301" s="58"/>
    </row>
    <row r="302" spans="1:8" s="27" customFormat="1" x14ac:dyDescent="0.25">
      <c r="A302" s="81" t="s">
        <v>1431</v>
      </c>
      <c r="B302" s="94" t="s">
        <v>1223</v>
      </c>
      <c r="D302" s="49"/>
      <c r="E302" s="128"/>
      <c r="F302" s="128"/>
      <c r="G302" s="36" t="str">
        <f>IF(AND(OR(ISBLANK(D302),ISBLANK(E302),ISBLANK(F302)),($C$124&gt;0)),Controlemeldingen!$A$31,"")</f>
        <v/>
      </c>
      <c r="H302" s="58"/>
    </row>
    <row r="303" spans="1:8" s="27" customFormat="1" x14ac:dyDescent="0.25">
      <c r="A303" s="81" t="s">
        <v>1432</v>
      </c>
      <c r="B303" s="71" t="s">
        <v>1218</v>
      </c>
      <c r="D303" s="49"/>
      <c r="E303" s="128"/>
      <c r="F303" s="128"/>
      <c r="G303" s="36" t="str">
        <f>IF(AND(OR(ISBLANK(D303),ISBLANK(E303),ISBLANK(F303)),($C$124&gt;0)),Controlemeldingen!$A$31,"")</f>
        <v/>
      </c>
      <c r="H303" s="58"/>
    </row>
    <row r="304" spans="1:8" s="27" customFormat="1" x14ac:dyDescent="0.25">
      <c r="A304" s="81" t="s">
        <v>1433</v>
      </c>
      <c r="B304" s="94" t="s">
        <v>1233</v>
      </c>
      <c r="D304" s="49"/>
      <c r="E304" s="128"/>
      <c r="F304" s="128"/>
      <c r="G304" s="36" t="str">
        <f>IF(AND(OR(ISBLANK(D304),ISBLANK(E304),ISBLANK(F304)),($C$124&gt;0)),Controlemeldingen!$A$31,"")</f>
        <v/>
      </c>
      <c r="H304" s="58"/>
    </row>
    <row r="305" spans="1:8" s="27" customFormat="1" x14ac:dyDescent="0.25">
      <c r="A305" s="81" t="s">
        <v>1434</v>
      </c>
      <c r="B305" s="71" t="s">
        <v>1225</v>
      </c>
      <c r="D305" s="49"/>
      <c r="E305" s="128"/>
      <c r="F305" s="128"/>
      <c r="G305" s="36" t="str">
        <f>IF(AND(OR(ISBLANK(D305),ISBLANK(E305),ISBLANK(F305)),($C$124&gt;0)),Controlemeldingen!$A$31,"")</f>
        <v/>
      </c>
      <c r="H305" s="58"/>
    </row>
    <row r="306" spans="1:8" s="27" customFormat="1" x14ac:dyDescent="0.25">
      <c r="A306" s="81" t="s">
        <v>1435</v>
      </c>
      <c r="B306" s="94" t="s">
        <v>1226</v>
      </c>
      <c r="D306" s="49"/>
      <c r="E306" s="128"/>
      <c r="F306" s="128"/>
      <c r="G306" s="36" t="str">
        <f>IF(AND(OR(ISBLANK(D306),ISBLANK(E306),ISBLANK(F306)),($C$124&gt;0)),Controlemeldingen!$A$31,"")</f>
        <v/>
      </c>
      <c r="H306" s="58"/>
    </row>
    <row r="307" spans="1:8" s="27" customFormat="1" x14ac:dyDescent="0.25">
      <c r="A307" s="81" t="s">
        <v>1436</v>
      </c>
      <c r="B307" s="71" t="s">
        <v>1228</v>
      </c>
      <c r="D307" s="49"/>
      <c r="E307" s="128"/>
      <c r="F307" s="128"/>
      <c r="G307" s="36" t="str">
        <f>IF(AND(OR(ISBLANK(D307),ISBLANK(E307),ISBLANK(F307)),($C$124&gt;0)),Controlemeldingen!$A$31,"")</f>
        <v/>
      </c>
      <c r="H307" s="58"/>
    </row>
    <row r="308" spans="1:8" s="27" customFormat="1" x14ac:dyDescent="0.25">
      <c r="A308" s="81" t="s">
        <v>1437</v>
      </c>
      <c r="B308" s="94" t="s">
        <v>1222</v>
      </c>
      <c r="D308" s="49"/>
      <c r="E308" s="128"/>
      <c r="F308" s="128"/>
      <c r="G308" s="36" t="str">
        <f>IF(AND(OR(ISBLANK(D308),ISBLANK(E308),ISBLANK(F308)),($C$124&gt;0)),Controlemeldingen!$A$31,"")</f>
        <v/>
      </c>
      <c r="H308" s="58"/>
    </row>
    <row r="309" spans="1:8" s="27" customFormat="1" x14ac:dyDescent="0.25">
      <c r="A309" s="81" t="s">
        <v>1438</v>
      </c>
      <c r="B309" s="71" t="s">
        <v>1234</v>
      </c>
      <c r="D309" s="49"/>
      <c r="E309" s="128"/>
      <c r="F309" s="128"/>
      <c r="G309" s="36" t="str">
        <f>IF(AND(OR(ISBLANK(D309),ISBLANK(E309),ISBLANK(F309)),($C$124&gt;0)),Controlemeldingen!$A$31,"")</f>
        <v/>
      </c>
      <c r="H309" s="58"/>
    </row>
    <row r="310" spans="1:8" s="27" customFormat="1" x14ac:dyDescent="0.25">
      <c r="A310" s="81" t="s">
        <v>1439</v>
      </c>
      <c r="B310" s="94" t="s">
        <v>1230</v>
      </c>
      <c r="D310" s="49"/>
      <c r="E310" s="128"/>
      <c r="F310" s="128"/>
      <c r="G310" s="36" t="str">
        <f>IF(AND(OR(ISBLANK(D310),ISBLANK(E310),ISBLANK(F310)),($C$124&gt;0)),Controlemeldingen!$A$31,"")</f>
        <v/>
      </c>
      <c r="H310" s="58"/>
    </row>
    <row r="311" spans="1:8" s="27" customFormat="1" x14ac:dyDescent="0.25">
      <c r="A311" s="81" t="s">
        <v>1440</v>
      </c>
      <c r="B311" s="71" t="s">
        <v>1208</v>
      </c>
      <c r="D311" s="49"/>
      <c r="E311" s="128"/>
      <c r="F311" s="128"/>
      <c r="G311" s="36" t="str">
        <f>IF(AND(OR(ISBLANK(D311),ISBLANK(E311),ISBLANK(F311)),($C$124&gt;0)),Controlemeldingen!$A$31,"")</f>
        <v/>
      </c>
      <c r="H311" s="58"/>
    </row>
    <row r="312" spans="1:8" s="27" customFormat="1" x14ac:dyDescent="0.25">
      <c r="A312" s="81" t="s">
        <v>1441</v>
      </c>
      <c r="B312" s="94" t="s">
        <v>1227</v>
      </c>
      <c r="D312" s="49"/>
      <c r="E312" s="128"/>
      <c r="F312" s="128"/>
      <c r="G312" s="36" t="str">
        <f>IF(AND(OR(ISBLANK(D312),ISBLANK(E312),ISBLANK(F312)),($C$124&gt;0)),Controlemeldingen!$A$31,"")</f>
        <v/>
      </c>
      <c r="H312" s="58"/>
    </row>
    <row r="313" spans="1:8" s="27" customFormat="1" x14ac:dyDescent="0.25">
      <c r="A313" s="81" t="s">
        <v>1442</v>
      </c>
      <c r="B313" s="71" t="s">
        <v>1348</v>
      </c>
      <c r="D313" s="49"/>
      <c r="E313" s="128"/>
      <c r="F313" s="128"/>
      <c r="G313" s="36" t="str">
        <f>IF(AND(OR(ISBLANK(D313),ISBLANK(E313),ISBLANK(F313)),($C$124&gt;0)),Controlemeldingen!$A$31,"")</f>
        <v/>
      </c>
      <c r="H313" s="58"/>
    </row>
    <row r="314" spans="1:8" s="27" customFormat="1" x14ac:dyDescent="0.25">
      <c r="A314" s="81" t="s">
        <v>1443</v>
      </c>
      <c r="B314" s="94" t="s">
        <v>1232</v>
      </c>
      <c r="D314" s="49"/>
      <c r="E314" s="128"/>
      <c r="F314" s="128"/>
      <c r="G314" s="36" t="str">
        <f>IF(AND(OR(ISBLANK(D314),ISBLANK(E314),ISBLANK(F314)),($C$124&gt;0)),Controlemeldingen!$A$31,"")</f>
        <v/>
      </c>
      <c r="H314" s="58"/>
    </row>
    <row r="315" spans="1:8" s="27" customFormat="1" x14ac:dyDescent="0.25">
      <c r="A315" s="81" t="s">
        <v>1444</v>
      </c>
      <c r="B315" s="71" t="s">
        <v>1231</v>
      </c>
      <c r="D315" s="49"/>
      <c r="E315" s="128"/>
      <c r="F315" s="128"/>
      <c r="G315" s="36" t="str">
        <f>IF(AND(OR(ISBLANK(D315),ISBLANK(E315),ISBLANK(F315)),($C$124&gt;0)),Controlemeldingen!$A$31,"")</f>
        <v/>
      </c>
      <c r="H315" s="58"/>
    </row>
    <row r="316" spans="1:8" s="27" customFormat="1" x14ac:dyDescent="0.25">
      <c r="A316" s="81" t="s">
        <v>1445</v>
      </c>
      <c r="B316" s="94" t="s">
        <v>1235</v>
      </c>
      <c r="D316" s="49"/>
      <c r="E316" s="128"/>
      <c r="F316" s="128"/>
      <c r="G316" s="36" t="str">
        <f>IF(AND(OR(ISBLANK(D316),ISBLANK(E316),ISBLANK(F316)),($C$124&gt;0)),Controlemeldingen!$A$31,"")</f>
        <v/>
      </c>
      <c r="H316" s="58"/>
    </row>
    <row r="317" spans="1:8" s="27" customFormat="1" x14ac:dyDescent="0.25">
      <c r="A317" s="81" t="s">
        <v>1446</v>
      </c>
      <c r="B317" s="71" t="s">
        <v>1236</v>
      </c>
      <c r="D317" s="49"/>
      <c r="E317" s="128"/>
      <c r="F317" s="128"/>
      <c r="G317" s="36" t="str">
        <f>IF(AND(OR(ISBLANK(D317),ISBLANK(E317),ISBLANK(F317)),($C$124&gt;0)),Controlemeldingen!$A$31,"")</f>
        <v/>
      </c>
      <c r="H317" s="58"/>
    </row>
    <row r="318" spans="1:8" s="27" customFormat="1" x14ac:dyDescent="0.25">
      <c r="A318" s="81" t="s">
        <v>1447</v>
      </c>
      <c r="B318" s="94" t="s">
        <v>1240</v>
      </c>
      <c r="D318" s="49"/>
      <c r="E318" s="128"/>
      <c r="F318" s="128"/>
      <c r="G318" s="36" t="str">
        <f>IF(AND(OR(ISBLANK(D318),ISBLANK(E318),ISBLANK(F318)),($C$124&gt;0)),Controlemeldingen!$A$31,"")</f>
        <v/>
      </c>
      <c r="H318" s="58"/>
    </row>
    <row r="319" spans="1:8" s="27" customFormat="1" x14ac:dyDescent="0.25">
      <c r="A319" s="81" t="s">
        <v>1448</v>
      </c>
      <c r="B319" s="71" t="s">
        <v>1238</v>
      </c>
      <c r="D319" s="49"/>
      <c r="E319" s="128"/>
      <c r="F319" s="128"/>
      <c r="G319" s="36" t="str">
        <f>IF(AND(OR(ISBLANK(D319),ISBLANK(E319),ISBLANK(F319)),($C$124&gt;0)),Controlemeldingen!$A$31,"")</f>
        <v/>
      </c>
      <c r="H319" s="58"/>
    </row>
    <row r="320" spans="1:8" s="27" customFormat="1" x14ac:dyDescent="0.25">
      <c r="A320" s="81" t="s">
        <v>1449</v>
      </c>
      <c r="B320" s="94" t="s">
        <v>1239</v>
      </c>
      <c r="D320" s="49"/>
      <c r="E320" s="128"/>
      <c r="F320" s="128"/>
      <c r="G320" s="36" t="str">
        <f>IF(AND(OR(ISBLANK(D320),ISBLANK(E320),ISBLANK(F320)),($C$124&gt;0)),Controlemeldingen!$A$31,"")</f>
        <v/>
      </c>
      <c r="H320" s="58"/>
    </row>
    <row r="321" spans="1:8" s="27" customFormat="1" x14ac:dyDescent="0.25">
      <c r="A321" s="81" t="s">
        <v>1450</v>
      </c>
      <c r="B321" s="71" t="s">
        <v>1196</v>
      </c>
      <c r="D321" s="49"/>
      <c r="E321" s="128"/>
      <c r="F321" s="128"/>
      <c r="G321" s="36" t="str">
        <f>IF(AND(OR(ISBLANK(D321),ISBLANK(E321),ISBLANK(F321)),($C$124&gt;0)),Controlemeldingen!$A$31,"")</f>
        <v/>
      </c>
      <c r="H321" s="58"/>
    </row>
    <row r="322" spans="1:8" s="27" customFormat="1" x14ac:dyDescent="0.25">
      <c r="A322" s="81" t="s">
        <v>1451</v>
      </c>
      <c r="B322" s="94" t="s">
        <v>1237</v>
      </c>
      <c r="D322" s="49"/>
      <c r="E322" s="128"/>
      <c r="F322" s="128"/>
      <c r="G322" s="36" t="str">
        <f>IF(AND(OR(ISBLANK(D322),ISBLANK(E322),ISBLANK(F322)),($C$124&gt;0)),Controlemeldingen!$A$31,"")</f>
        <v/>
      </c>
      <c r="H322" s="58"/>
    </row>
    <row r="323" spans="1:8" s="27" customFormat="1" x14ac:dyDescent="0.25">
      <c r="A323" s="81" t="s">
        <v>1452</v>
      </c>
      <c r="B323" s="71" t="s">
        <v>1241</v>
      </c>
      <c r="D323" s="49"/>
      <c r="E323" s="128"/>
      <c r="F323" s="128"/>
      <c r="G323" s="36" t="str">
        <f>IF(AND(OR(ISBLANK(D323),ISBLANK(E323),ISBLANK(F323)),($C$124&gt;0)),Controlemeldingen!$A$31,"")</f>
        <v/>
      </c>
      <c r="H323" s="58"/>
    </row>
    <row r="324" spans="1:8" s="27" customFormat="1" x14ac:dyDescent="0.25">
      <c r="A324" s="81" t="s">
        <v>1453</v>
      </c>
      <c r="B324" s="94" t="s">
        <v>1244</v>
      </c>
      <c r="D324" s="49"/>
      <c r="E324" s="128"/>
      <c r="F324" s="128"/>
      <c r="G324" s="36" t="str">
        <f>IF(AND(OR(ISBLANK(D324),ISBLANK(E324),ISBLANK(F324)),($C$124&gt;0)),Controlemeldingen!$A$31,"")</f>
        <v/>
      </c>
      <c r="H324" s="58"/>
    </row>
    <row r="325" spans="1:8" s="27" customFormat="1" x14ac:dyDescent="0.25">
      <c r="A325" s="81" t="s">
        <v>1454</v>
      </c>
      <c r="B325" s="71" t="s">
        <v>1247</v>
      </c>
      <c r="D325" s="49"/>
      <c r="E325" s="128"/>
      <c r="F325" s="128"/>
      <c r="G325" s="36" t="str">
        <f>IF(AND(OR(ISBLANK(D325),ISBLANK(E325),ISBLANK(F325)),($C$124&gt;0)),Controlemeldingen!$A$31,"")</f>
        <v/>
      </c>
      <c r="H325" s="58"/>
    </row>
    <row r="326" spans="1:8" s="27" customFormat="1" x14ac:dyDescent="0.25">
      <c r="A326" s="81" t="s">
        <v>1455</v>
      </c>
      <c r="B326" s="94" t="s">
        <v>1249</v>
      </c>
      <c r="D326" s="49"/>
      <c r="E326" s="128"/>
      <c r="F326" s="128"/>
      <c r="G326" s="36" t="str">
        <f>IF(AND(OR(ISBLANK(D326),ISBLANK(E326),ISBLANK(F326)),($C$124&gt;0)),Controlemeldingen!$A$31,"")</f>
        <v/>
      </c>
      <c r="H326" s="58"/>
    </row>
    <row r="327" spans="1:8" s="27" customFormat="1" x14ac:dyDescent="0.25">
      <c r="A327" s="81" t="s">
        <v>1456</v>
      </c>
      <c r="B327" s="71" t="s">
        <v>1248</v>
      </c>
      <c r="D327" s="49"/>
      <c r="E327" s="128"/>
      <c r="F327" s="128"/>
      <c r="G327" s="36" t="str">
        <f>IF(AND(OR(ISBLANK(D327),ISBLANK(E327),ISBLANK(F327)),($C$124&gt;0)),Controlemeldingen!$A$31,"")</f>
        <v/>
      </c>
      <c r="H327" s="58"/>
    </row>
    <row r="328" spans="1:8" s="27" customFormat="1" x14ac:dyDescent="0.25">
      <c r="A328" s="81" t="s">
        <v>1457</v>
      </c>
      <c r="B328" s="94" t="s">
        <v>1243</v>
      </c>
      <c r="D328" s="49"/>
      <c r="E328" s="128"/>
      <c r="F328" s="128"/>
      <c r="G328" s="36" t="str">
        <f>IF(AND(OR(ISBLANK(D328),ISBLANK(E328),ISBLANK(F328)),($C$124&gt;0)),Controlemeldingen!$A$31,"")</f>
        <v/>
      </c>
      <c r="H328" s="58"/>
    </row>
    <row r="329" spans="1:8" s="27" customFormat="1" x14ac:dyDescent="0.25">
      <c r="A329" s="81" t="s">
        <v>1458</v>
      </c>
      <c r="B329" s="71" t="s">
        <v>1174</v>
      </c>
      <c r="D329" s="49"/>
      <c r="E329" s="128"/>
      <c r="F329" s="128"/>
      <c r="G329" s="36" t="str">
        <f>IF(AND(OR(ISBLANK(D329),ISBLANK(E329),ISBLANK(F329)),($C$124&gt;0)),Controlemeldingen!$A$31,"")</f>
        <v/>
      </c>
      <c r="H329" s="58"/>
    </row>
    <row r="330" spans="1:8" s="27" customFormat="1" x14ac:dyDescent="0.25">
      <c r="A330" s="81" t="s">
        <v>1459</v>
      </c>
      <c r="B330" s="94" t="s">
        <v>1246</v>
      </c>
      <c r="D330" s="49"/>
      <c r="E330" s="128"/>
      <c r="F330" s="128"/>
      <c r="G330" s="36" t="str">
        <f>IF(AND(OR(ISBLANK(D330),ISBLANK(E330),ISBLANK(F330)),($C$124&gt;0)),Controlemeldingen!$A$31,"")</f>
        <v/>
      </c>
      <c r="H330" s="58"/>
    </row>
    <row r="331" spans="1:8" s="27" customFormat="1" x14ac:dyDescent="0.25">
      <c r="A331" s="81" t="s">
        <v>1460</v>
      </c>
      <c r="B331" s="71" t="s">
        <v>1245</v>
      </c>
      <c r="D331" s="49"/>
      <c r="E331" s="128"/>
      <c r="F331" s="128"/>
      <c r="G331" s="36" t="str">
        <f>IF(AND(OR(ISBLANK(D331),ISBLANK(E331),ISBLANK(F331)),($C$124&gt;0)),Controlemeldingen!$A$31,"")</f>
        <v/>
      </c>
      <c r="H331" s="58"/>
    </row>
    <row r="332" spans="1:8" s="27" customFormat="1" x14ac:dyDescent="0.25">
      <c r="A332" s="81" t="s">
        <v>1461</v>
      </c>
      <c r="B332" s="94" t="s">
        <v>1242</v>
      </c>
      <c r="D332" s="49"/>
      <c r="E332" s="128"/>
      <c r="F332" s="128"/>
      <c r="G332" s="36" t="str">
        <f>IF(AND(OR(ISBLANK(D332),ISBLANK(E332),ISBLANK(F332)),($C$124&gt;0)),Controlemeldingen!$A$31,"")</f>
        <v/>
      </c>
      <c r="H332" s="58"/>
    </row>
    <row r="333" spans="1:8" s="27" customFormat="1" x14ac:dyDescent="0.25">
      <c r="A333" s="81" t="s">
        <v>1462</v>
      </c>
      <c r="B333" s="71" t="s">
        <v>1250</v>
      </c>
      <c r="D333" s="49"/>
      <c r="E333" s="128"/>
      <c r="F333" s="128"/>
      <c r="G333" s="36" t="str">
        <f>IF(AND(OR(ISBLANK(D333),ISBLANK(E333),ISBLANK(F333)),($C$124&gt;0)),Controlemeldingen!$A$31,"")</f>
        <v/>
      </c>
      <c r="H333" s="58"/>
    </row>
    <row r="334" spans="1:8" s="27" customFormat="1" x14ac:dyDescent="0.25">
      <c r="A334" s="81" t="s">
        <v>1463</v>
      </c>
      <c r="B334" s="94" t="s">
        <v>1254</v>
      </c>
      <c r="D334" s="49"/>
      <c r="E334" s="128"/>
      <c r="F334" s="128"/>
      <c r="G334" s="36" t="str">
        <f>IF(AND(OR(ISBLANK(D334),ISBLANK(E334),ISBLANK(F334)),($C$124&gt;0)),Controlemeldingen!$A$31,"")</f>
        <v/>
      </c>
      <c r="H334" s="58"/>
    </row>
    <row r="335" spans="1:8" s="27" customFormat="1" x14ac:dyDescent="0.25">
      <c r="A335" s="81" t="s">
        <v>1464</v>
      </c>
      <c r="B335" s="71" t="s">
        <v>1252</v>
      </c>
      <c r="D335" s="49"/>
      <c r="E335" s="128"/>
      <c r="F335" s="128"/>
      <c r="G335" s="36" t="str">
        <f>IF(AND(OR(ISBLANK(D335),ISBLANK(E335),ISBLANK(F335)),($C$124&gt;0)),Controlemeldingen!$A$31,"")</f>
        <v/>
      </c>
      <c r="H335" s="58"/>
    </row>
    <row r="336" spans="1:8" s="27" customFormat="1" x14ac:dyDescent="0.25">
      <c r="A336" s="81" t="s">
        <v>1465</v>
      </c>
      <c r="B336" s="94" t="s">
        <v>1255</v>
      </c>
      <c r="D336" s="49"/>
      <c r="E336" s="128"/>
      <c r="F336" s="128"/>
      <c r="G336" s="36" t="str">
        <f>IF(AND(OR(ISBLANK(D336),ISBLANK(E336),ISBLANK(F336)),($C$124&gt;0)),Controlemeldingen!$A$31,"")</f>
        <v/>
      </c>
      <c r="H336" s="58"/>
    </row>
    <row r="337" spans="1:8" s="27" customFormat="1" x14ac:dyDescent="0.25">
      <c r="A337" s="81" t="s">
        <v>1466</v>
      </c>
      <c r="B337" s="71" t="s">
        <v>1253</v>
      </c>
      <c r="D337" s="49"/>
      <c r="E337" s="128"/>
      <c r="F337" s="128"/>
      <c r="G337" s="36" t="str">
        <f>IF(AND(OR(ISBLANK(D337),ISBLANK(E337),ISBLANK(F337)),($C$124&gt;0)),Controlemeldingen!$A$31,"")</f>
        <v/>
      </c>
      <c r="H337" s="58"/>
    </row>
    <row r="338" spans="1:8" s="27" customFormat="1" x14ac:dyDescent="0.25">
      <c r="A338" s="81" t="s">
        <v>1467</v>
      </c>
      <c r="B338" s="94" t="s">
        <v>1257</v>
      </c>
      <c r="D338" s="49"/>
      <c r="E338" s="128"/>
      <c r="F338" s="128"/>
      <c r="G338" s="36" t="str">
        <f>IF(AND(OR(ISBLANK(D338),ISBLANK(E338),ISBLANK(F338)),($C$124&gt;0)),Controlemeldingen!$A$31,"")</f>
        <v/>
      </c>
      <c r="H338" s="58"/>
    </row>
    <row r="339" spans="1:8" s="27" customFormat="1" x14ac:dyDescent="0.25">
      <c r="A339" s="81" t="s">
        <v>1468</v>
      </c>
      <c r="B339" s="71" t="s">
        <v>1263</v>
      </c>
      <c r="D339" s="49"/>
      <c r="E339" s="128"/>
      <c r="F339" s="128"/>
      <c r="G339" s="36" t="str">
        <f>IF(AND(OR(ISBLANK(D339),ISBLANK(E339),ISBLANK(F339)),($C$124&gt;0)),Controlemeldingen!$A$31,"")</f>
        <v/>
      </c>
      <c r="H339" s="58"/>
    </row>
    <row r="340" spans="1:8" s="27" customFormat="1" x14ac:dyDescent="0.25">
      <c r="A340" s="81" t="s">
        <v>1469</v>
      </c>
      <c r="B340" s="94" t="s">
        <v>1179</v>
      </c>
      <c r="D340" s="49"/>
      <c r="E340" s="128"/>
      <c r="F340" s="128"/>
      <c r="G340" s="36" t="str">
        <f>IF(AND(OR(ISBLANK(D340),ISBLANK(E340),ISBLANK(F340)),($C$124&gt;0)),Controlemeldingen!$A$31,"")</f>
        <v/>
      </c>
      <c r="H340" s="58"/>
    </row>
    <row r="341" spans="1:8" s="27" customFormat="1" x14ac:dyDescent="0.25">
      <c r="A341" s="81" t="s">
        <v>1470</v>
      </c>
      <c r="B341" s="71" t="s">
        <v>1258</v>
      </c>
      <c r="D341" s="49"/>
      <c r="E341" s="128"/>
      <c r="F341" s="128"/>
      <c r="G341" s="36" t="str">
        <f>IF(AND(OR(ISBLANK(D341),ISBLANK(E341),ISBLANK(F341)),($C$124&gt;0)),Controlemeldingen!$A$31,"")</f>
        <v/>
      </c>
      <c r="H341" s="58"/>
    </row>
    <row r="342" spans="1:8" s="27" customFormat="1" x14ac:dyDescent="0.25">
      <c r="A342" s="81" t="s">
        <v>1471</v>
      </c>
      <c r="B342" s="94" t="s">
        <v>1191</v>
      </c>
      <c r="D342" s="49"/>
      <c r="E342" s="128"/>
      <c r="F342" s="128"/>
      <c r="G342" s="36" t="str">
        <f>IF(AND(OR(ISBLANK(D342),ISBLANK(E342),ISBLANK(F342)),($C$124&gt;0)),Controlemeldingen!$A$31,"")</f>
        <v/>
      </c>
      <c r="H342" s="58"/>
    </row>
    <row r="343" spans="1:8" s="27" customFormat="1" x14ac:dyDescent="0.25">
      <c r="A343" s="81" t="s">
        <v>1472</v>
      </c>
      <c r="B343" s="71" t="s">
        <v>1329</v>
      </c>
      <c r="D343" s="49"/>
      <c r="E343" s="128"/>
      <c r="F343" s="128"/>
      <c r="G343" s="36" t="str">
        <f>IF(AND(OR(ISBLANK(D343),ISBLANK(E343),ISBLANK(F343)),($C$124&gt;0)),Controlemeldingen!$A$31,"")</f>
        <v/>
      </c>
      <c r="H343" s="58"/>
    </row>
    <row r="344" spans="1:8" s="27" customFormat="1" x14ac:dyDescent="0.25">
      <c r="A344" s="81" t="s">
        <v>1473</v>
      </c>
      <c r="B344" s="94" t="s">
        <v>1259</v>
      </c>
      <c r="D344" s="49"/>
      <c r="E344" s="128"/>
      <c r="F344" s="128"/>
      <c r="G344" s="36" t="str">
        <f>IF(AND(OR(ISBLANK(D344),ISBLANK(E344),ISBLANK(F344)),($C$124&gt;0)),Controlemeldingen!$A$31,"")</f>
        <v/>
      </c>
      <c r="H344" s="58"/>
    </row>
    <row r="345" spans="1:8" s="27" customFormat="1" x14ac:dyDescent="0.25">
      <c r="A345" s="81" t="s">
        <v>1474</v>
      </c>
      <c r="B345" s="71" t="s">
        <v>1260</v>
      </c>
      <c r="D345" s="49"/>
      <c r="E345" s="128"/>
      <c r="F345" s="128"/>
      <c r="G345" s="36" t="str">
        <f>IF(AND(OR(ISBLANK(D345),ISBLANK(E345),ISBLANK(F345)),($C$124&gt;0)),Controlemeldingen!$A$31,"")</f>
        <v/>
      </c>
      <c r="H345" s="58"/>
    </row>
    <row r="346" spans="1:8" s="27" customFormat="1" x14ac:dyDescent="0.25">
      <c r="A346" s="81" t="s">
        <v>1475</v>
      </c>
      <c r="B346" s="94" t="s">
        <v>1262</v>
      </c>
      <c r="D346" s="49"/>
      <c r="E346" s="128"/>
      <c r="F346" s="128"/>
      <c r="G346" s="36" t="str">
        <f>IF(AND(OR(ISBLANK(D346),ISBLANK(E346),ISBLANK(F346)),($C$124&gt;0)),Controlemeldingen!$A$31,"")</f>
        <v/>
      </c>
      <c r="H346" s="58"/>
    </row>
    <row r="347" spans="1:8" s="27" customFormat="1" x14ac:dyDescent="0.25">
      <c r="A347" s="81" t="s">
        <v>1476</v>
      </c>
      <c r="B347" s="71" t="s">
        <v>1183</v>
      </c>
      <c r="D347" s="49"/>
      <c r="E347" s="128"/>
      <c r="F347" s="128"/>
      <c r="G347" s="36" t="str">
        <f>IF(AND(OR(ISBLANK(D347),ISBLANK(E347),ISBLANK(F347)),($C$124&gt;0)),Controlemeldingen!$A$31,"")</f>
        <v/>
      </c>
      <c r="H347" s="58"/>
    </row>
    <row r="348" spans="1:8" s="27" customFormat="1" x14ac:dyDescent="0.25">
      <c r="A348" s="81" t="s">
        <v>1477</v>
      </c>
      <c r="B348" s="94" t="s">
        <v>1256</v>
      </c>
      <c r="D348" s="49"/>
      <c r="E348" s="128"/>
      <c r="F348" s="128"/>
      <c r="G348" s="36" t="str">
        <f>IF(AND(OR(ISBLANK(D348),ISBLANK(E348),ISBLANK(F348)),($C$124&gt;0)),Controlemeldingen!$A$31,"")</f>
        <v/>
      </c>
      <c r="H348" s="58"/>
    </row>
    <row r="349" spans="1:8" s="27" customFormat="1" x14ac:dyDescent="0.25">
      <c r="A349" s="81" t="s">
        <v>1478</v>
      </c>
      <c r="B349" s="71" t="s">
        <v>1264</v>
      </c>
      <c r="D349" s="49"/>
      <c r="E349" s="128"/>
      <c r="F349" s="128"/>
      <c r="G349" s="36" t="str">
        <f>IF(AND(OR(ISBLANK(D349),ISBLANK(E349),ISBLANK(F349)),($C$124&gt;0)),Controlemeldingen!$A$31,"")</f>
        <v/>
      </c>
      <c r="H349" s="58"/>
    </row>
    <row r="350" spans="1:8" s="27" customFormat="1" x14ac:dyDescent="0.25">
      <c r="A350" s="81" t="s">
        <v>1479</v>
      </c>
      <c r="B350" s="94" t="s">
        <v>1266</v>
      </c>
      <c r="D350" s="49"/>
      <c r="E350" s="128"/>
      <c r="F350" s="128"/>
      <c r="G350" s="36" t="str">
        <f>IF(AND(OR(ISBLANK(D350),ISBLANK(E350),ISBLANK(F350)),($C$124&gt;0)),Controlemeldingen!$A$31,"")</f>
        <v/>
      </c>
      <c r="H350" s="58"/>
    </row>
    <row r="351" spans="1:8" s="27" customFormat="1" x14ac:dyDescent="0.25">
      <c r="A351" s="81" t="s">
        <v>1480</v>
      </c>
      <c r="B351" s="71" t="s">
        <v>1330</v>
      </c>
      <c r="D351" s="49"/>
      <c r="E351" s="128"/>
      <c r="F351" s="128"/>
      <c r="G351" s="36" t="str">
        <f>IF(AND(OR(ISBLANK(D351),ISBLANK(E351),ISBLANK(F351)),($C$124&gt;0)),Controlemeldingen!$A$31,"")</f>
        <v/>
      </c>
      <c r="H351" s="58"/>
    </row>
    <row r="352" spans="1:8" s="27" customFormat="1" x14ac:dyDescent="0.25">
      <c r="A352" s="81" t="s">
        <v>1481</v>
      </c>
      <c r="B352" s="94" t="s">
        <v>1270</v>
      </c>
      <c r="D352" s="49"/>
      <c r="E352" s="128"/>
      <c r="F352" s="128"/>
      <c r="G352" s="36" t="str">
        <f>IF(AND(OR(ISBLANK(D352),ISBLANK(E352),ISBLANK(F352)),($C$124&gt;0)),Controlemeldingen!$A$31,"")</f>
        <v/>
      </c>
      <c r="H352" s="58"/>
    </row>
    <row r="353" spans="1:8" s="27" customFormat="1" x14ac:dyDescent="0.25">
      <c r="A353" s="81" t="s">
        <v>1482</v>
      </c>
      <c r="B353" s="71" t="s">
        <v>1351</v>
      </c>
      <c r="D353" s="49"/>
      <c r="E353" s="128"/>
      <c r="F353" s="128"/>
      <c r="G353" s="36" t="str">
        <f>IF(AND(OR(ISBLANK(D353),ISBLANK(E353),ISBLANK(F353)),($C$124&gt;0)),Controlemeldingen!$A$31,"")</f>
        <v/>
      </c>
      <c r="H353" s="58"/>
    </row>
    <row r="354" spans="1:8" s="27" customFormat="1" x14ac:dyDescent="0.25">
      <c r="A354" s="81" t="s">
        <v>1483</v>
      </c>
      <c r="B354" s="94" t="s">
        <v>1268</v>
      </c>
      <c r="D354" s="49"/>
      <c r="E354" s="128"/>
      <c r="F354" s="128"/>
      <c r="G354" s="36" t="str">
        <f>IF(AND(OR(ISBLANK(D354),ISBLANK(E354),ISBLANK(F354)),($C$124&gt;0)),Controlemeldingen!$A$31,"")</f>
        <v/>
      </c>
      <c r="H354" s="58"/>
    </row>
    <row r="355" spans="1:8" s="27" customFormat="1" x14ac:dyDescent="0.25">
      <c r="A355" s="81" t="s">
        <v>1484</v>
      </c>
      <c r="B355" s="71" t="s">
        <v>1267</v>
      </c>
      <c r="D355" s="49"/>
      <c r="E355" s="128"/>
      <c r="F355" s="128"/>
      <c r="G355" s="36" t="str">
        <f>IF(AND(OR(ISBLANK(D355),ISBLANK(E355),ISBLANK(F355)),($C$124&gt;0)),Controlemeldingen!$A$31,"")</f>
        <v/>
      </c>
      <c r="H355" s="58"/>
    </row>
    <row r="356" spans="1:8" s="27" customFormat="1" x14ac:dyDescent="0.25">
      <c r="A356" s="81" t="s">
        <v>1485</v>
      </c>
      <c r="B356" s="94" t="s">
        <v>1271</v>
      </c>
      <c r="D356" s="49"/>
      <c r="E356" s="128"/>
      <c r="F356" s="128"/>
      <c r="G356" s="36" t="str">
        <f>IF(AND(OR(ISBLANK(D356),ISBLANK(E356),ISBLANK(F356)),($C$124&gt;0)),Controlemeldingen!$A$31,"")</f>
        <v/>
      </c>
      <c r="H356" s="58"/>
    </row>
    <row r="357" spans="1:8" s="27" customFormat="1" x14ac:dyDescent="0.25">
      <c r="A357" s="81" t="s">
        <v>1486</v>
      </c>
      <c r="B357" s="71" t="s">
        <v>1272</v>
      </c>
      <c r="D357" s="49"/>
      <c r="E357" s="128"/>
      <c r="F357" s="128"/>
      <c r="G357" s="36" t="str">
        <f>IF(AND(OR(ISBLANK(D357),ISBLANK(E357),ISBLANK(F357)),($C$124&gt;0)),Controlemeldingen!$A$31,"")</f>
        <v/>
      </c>
      <c r="H357" s="58"/>
    </row>
    <row r="358" spans="1:8" s="27" customFormat="1" x14ac:dyDescent="0.25">
      <c r="A358" s="81" t="s">
        <v>1487</v>
      </c>
      <c r="B358" s="94" t="s">
        <v>1265</v>
      </c>
      <c r="D358" s="49"/>
      <c r="E358" s="128"/>
      <c r="F358" s="128"/>
      <c r="G358" s="36" t="str">
        <f>IF(AND(OR(ISBLANK(D358),ISBLANK(E358),ISBLANK(F358)),($C$124&gt;0)),Controlemeldingen!$A$31,"")</f>
        <v/>
      </c>
      <c r="H358" s="58"/>
    </row>
    <row r="359" spans="1:8" s="27" customFormat="1" x14ac:dyDescent="0.25">
      <c r="A359" s="81" t="s">
        <v>1488</v>
      </c>
      <c r="B359" s="71" t="s">
        <v>1269</v>
      </c>
      <c r="D359" s="49"/>
      <c r="E359" s="128"/>
      <c r="F359" s="128"/>
      <c r="G359" s="36" t="str">
        <f>IF(AND(OR(ISBLANK(D359),ISBLANK(E359),ISBLANK(F359)),($C$124&gt;0)),Controlemeldingen!$A$31,"")</f>
        <v/>
      </c>
      <c r="H359" s="58"/>
    </row>
    <row r="360" spans="1:8" s="27" customFormat="1" x14ac:dyDescent="0.25">
      <c r="A360" s="81" t="s">
        <v>1489</v>
      </c>
      <c r="B360" s="94" t="s">
        <v>1293</v>
      </c>
      <c r="D360" s="49"/>
      <c r="E360" s="128"/>
      <c r="F360" s="128"/>
      <c r="G360" s="36" t="str">
        <f>IF(AND(OR(ISBLANK(D360),ISBLANK(E360),ISBLANK(F360)),($C$124&gt;0)),Controlemeldingen!$A$31,"")</f>
        <v/>
      </c>
      <c r="H360" s="58"/>
    </row>
    <row r="361" spans="1:8" s="27" customFormat="1" x14ac:dyDescent="0.25">
      <c r="A361" s="81" t="s">
        <v>1490</v>
      </c>
      <c r="B361" s="71" t="s">
        <v>1289</v>
      </c>
      <c r="D361" s="49"/>
      <c r="E361" s="128"/>
      <c r="F361" s="128"/>
      <c r="G361" s="36" t="str">
        <f>IF(AND(OR(ISBLANK(D361),ISBLANK(E361),ISBLANK(F361)),($C$124&gt;0)),Controlemeldingen!$A$31,"")</f>
        <v/>
      </c>
      <c r="H361" s="58"/>
    </row>
    <row r="362" spans="1:8" s="27" customFormat="1" x14ac:dyDescent="0.25">
      <c r="A362" s="81" t="s">
        <v>1491</v>
      </c>
      <c r="B362" s="94" t="s">
        <v>1288</v>
      </c>
      <c r="D362" s="49"/>
      <c r="E362" s="128"/>
      <c r="F362" s="128"/>
      <c r="G362" s="36" t="str">
        <f>IF(AND(OR(ISBLANK(D362),ISBLANK(E362),ISBLANK(F362)),($C$124&gt;0)),Controlemeldingen!$A$31,"")</f>
        <v/>
      </c>
      <c r="H362" s="58"/>
    </row>
    <row r="363" spans="1:8" s="27" customFormat="1" x14ac:dyDescent="0.25">
      <c r="A363" s="81" t="s">
        <v>1492</v>
      </c>
      <c r="B363" s="71" t="s">
        <v>1291</v>
      </c>
      <c r="D363" s="49"/>
      <c r="E363" s="128"/>
      <c r="F363" s="128"/>
      <c r="G363" s="36" t="str">
        <f>IF(AND(OR(ISBLANK(D363),ISBLANK(E363),ISBLANK(F363)),($C$124&gt;0)),Controlemeldingen!$A$31,"")</f>
        <v/>
      </c>
      <c r="H363" s="58"/>
    </row>
    <row r="364" spans="1:8" s="27" customFormat="1" x14ac:dyDescent="0.25">
      <c r="A364" s="81" t="s">
        <v>1493</v>
      </c>
      <c r="B364" s="94" t="s">
        <v>1275</v>
      </c>
      <c r="D364" s="49"/>
      <c r="E364" s="128"/>
      <c r="F364" s="128"/>
      <c r="G364" s="36" t="str">
        <f>IF(AND(OR(ISBLANK(D364),ISBLANK(E364),ISBLANK(F364)),($C$124&gt;0)),Controlemeldingen!$A$31,"")</f>
        <v/>
      </c>
      <c r="H364" s="58"/>
    </row>
    <row r="365" spans="1:8" s="27" customFormat="1" x14ac:dyDescent="0.25">
      <c r="A365" s="81" t="s">
        <v>1494</v>
      </c>
      <c r="B365" s="71" t="s">
        <v>1281</v>
      </c>
      <c r="D365" s="49"/>
      <c r="E365" s="128"/>
      <c r="F365" s="128"/>
      <c r="G365" s="36" t="str">
        <f>IF(AND(OR(ISBLANK(D365),ISBLANK(E365),ISBLANK(F365)),($C$124&gt;0)),Controlemeldingen!$A$31,"")</f>
        <v/>
      </c>
      <c r="H365" s="58"/>
    </row>
    <row r="366" spans="1:8" s="27" customFormat="1" x14ac:dyDescent="0.25">
      <c r="A366" s="81" t="s">
        <v>1495</v>
      </c>
      <c r="B366" s="94" t="s">
        <v>1274</v>
      </c>
      <c r="D366" s="49"/>
      <c r="E366" s="128"/>
      <c r="F366" s="128"/>
      <c r="G366" s="36" t="str">
        <f>IF(AND(OR(ISBLANK(D366),ISBLANK(E366),ISBLANK(F366)),($C$124&gt;0)),Controlemeldingen!$A$31,"")</f>
        <v/>
      </c>
      <c r="H366" s="58"/>
    </row>
    <row r="367" spans="1:8" s="27" customFormat="1" x14ac:dyDescent="0.25">
      <c r="A367" s="81" t="s">
        <v>1496</v>
      </c>
      <c r="B367" s="71" t="s">
        <v>1279</v>
      </c>
      <c r="D367" s="49"/>
      <c r="E367" s="128"/>
      <c r="F367" s="128"/>
      <c r="G367" s="36" t="str">
        <f>IF(AND(OR(ISBLANK(D367),ISBLANK(E367),ISBLANK(F367)),($C$124&gt;0)),Controlemeldingen!$A$31,"")</f>
        <v/>
      </c>
      <c r="H367" s="58"/>
    </row>
    <row r="368" spans="1:8" s="27" customFormat="1" x14ac:dyDescent="0.25">
      <c r="A368" s="81" t="s">
        <v>1497</v>
      </c>
      <c r="B368" s="94" t="s">
        <v>1295</v>
      </c>
      <c r="D368" s="49"/>
      <c r="E368" s="128"/>
      <c r="F368" s="128"/>
      <c r="G368" s="36" t="str">
        <f>IF(AND(OR(ISBLANK(D368),ISBLANK(E368),ISBLANK(F368)),($C$124&gt;0)),Controlemeldingen!$A$31,"")</f>
        <v/>
      </c>
      <c r="H368" s="58"/>
    </row>
    <row r="369" spans="1:8" s="27" customFormat="1" x14ac:dyDescent="0.25">
      <c r="A369" s="81" t="s">
        <v>1498</v>
      </c>
      <c r="B369" s="71" t="s">
        <v>1290</v>
      </c>
      <c r="D369" s="49"/>
      <c r="E369" s="128"/>
      <c r="F369" s="128"/>
      <c r="G369" s="36" t="str">
        <f>IF(AND(OR(ISBLANK(D369),ISBLANK(E369),ISBLANK(F369)),($C$124&gt;0)),Controlemeldingen!$A$31,"")</f>
        <v/>
      </c>
      <c r="H369" s="58"/>
    </row>
    <row r="370" spans="1:8" s="27" customFormat="1" x14ac:dyDescent="0.25">
      <c r="A370" s="81" t="s">
        <v>1499</v>
      </c>
      <c r="B370" s="94" t="s">
        <v>1273</v>
      </c>
      <c r="D370" s="49"/>
      <c r="E370" s="128"/>
      <c r="F370" s="128"/>
      <c r="G370" s="36" t="str">
        <f>IF(AND(OR(ISBLANK(D370),ISBLANK(E370),ISBLANK(F370)),($C$124&gt;0)),Controlemeldingen!$A$31,"")</f>
        <v/>
      </c>
      <c r="H370" s="58"/>
    </row>
    <row r="371" spans="1:8" s="27" customFormat="1" x14ac:dyDescent="0.25">
      <c r="A371" s="81" t="s">
        <v>1500</v>
      </c>
      <c r="B371" s="71" t="s">
        <v>1307</v>
      </c>
      <c r="D371" s="49"/>
      <c r="E371" s="128"/>
      <c r="F371" s="128"/>
      <c r="G371" s="36" t="str">
        <f>IF(AND(OR(ISBLANK(D371),ISBLANK(E371),ISBLANK(F371)),($C$124&gt;0)),Controlemeldingen!$A$31,"")</f>
        <v/>
      </c>
      <c r="H371" s="58"/>
    </row>
    <row r="372" spans="1:8" s="27" customFormat="1" x14ac:dyDescent="0.25">
      <c r="A372" s="81" t="s">
        <v>1501</v>
      </c>
      <c r="B372" s="94" t="s">
        <v>1282</v>
      </c>
      <c r="D372" s="49"/>
      <c r="E372" s="128"/>
      <c r="F372" s="128"/>
      <c r="G372" s="36" t="str">
        <f>IF(AND(OR(ISBLANK(D372),ISBLANK(E372),ISBLANK(F372)),($C$124&gt;0)),Controlemeldingen!$A$31,"")</f>
        <v/>
      </c>
      <c r="H372" s="58"/>
    </row>
    <row r="373" spans="1:8" s="27" customFormat="1" x14ac:dyDescent="0.25">
      <c r="A373" s="81" t="s">
        <v>1502</v>
      </c>
      <c r="B373" s="71" t="s">
        <v>1283</v>
      </c>
      <c r="D373" s="49"/>
      <c r="E373" s="128"/>
      <c r="F373" s="128"/>
      <c r="G373" s="36" t="str">
        <f>IF(AND(OR(ISBLANK(D373),ISBLANK(E373),ISBLANK(F373)),($C$124&gt;0)),Controlemeldingen!$A$31,"")</f>
        <v/>
      </c>
      <c r="H373" s="58"/>
    </row>
    <row r="374" spans="1:8" s="27" customFormat="1" x14ac:dyDescent="0.25">
      <c r="A374" s="81" t="s">
        <v>1503</v>
      </c>
      <c r="B374" s="94" t="s">
        <v>1292</v>
      </c>
      <c r="D374" s="49"/>
      <c r="E374" s="128"/>
      <c r="F374" s="128"/>
      <c r="G374" s="36" t="str">
        <f>IF(AND(OR(ISBLANK(D374),ISBLANK(E374),ISBLANK(F374)),($C$124&gt;0)),Controlemeldingen!$A$31,"")</f>
        <v/>
      </c>
      <c r="H374" s="58"/>
    </row>
    <row r="375" spans="1:8" s="27" customFormat="1" x14ac:dyDescent="0.25">
      <c r="A375" s="81" t="s">
        <v>1504</v>
      </c>
      <c r="B375" s="71" t="s">
        <v>1280</v>
      </c>
      <c r="D375" s="49"/>
      <c r="E375" s="128"/>
      <c r="F375" s="128"/>
      <c r="G375" s="36" t="str">
        <f>IF(AND(OR(ISBLANK(D375),ISBLANK(E375),ISBLANK(F375)),($C$124&gt;0)),Controlemeldingen!$A$31,"")</f>
        <v/>
      </c>
      <c r="H375" s="58"/>
    </row>
    <row r="376" spans="1:8" s="27" customFormat="1" x14ac:dyDescent="0.25">
      <c r="A376" s="81" t="s">
        <v>1505</v>
      </c>
      <c r="B376" s="94" t="s">
        <v>1284</v>
      </c>
      <c r="D376" s="49"/>
      <c r="E376" s="128"/>
      <c r="F376" s="128"/>
      <c r="G376" s="36" t="str">
        <f>IF(AND(OR(ISBLANK(D376),ISBLANK(E376),ISBLANK(F376)),($C$124&gt;0)),Controlemeldingen!$A$31,"")</f>
        <v/>
      </c>
      <c r="H376" s="58"/>
    </row>
    <row r="377" spans="1:8" s="27" customFormat="1" x14ac:dyDescent="0.25">
      <c r="A377" s="81" t="s">
        <v>1506</v>
      </c>
      <c r="B377" s="71" t="s">
        <v>1278</v>
      </c>
      <c r="D377" s="49"/>
      <c r="E377" s="128"/>
      <c r="F377" s="128"/>
      <c r="G377" s="36" t="str">
        <f>IF(AND(OR(ISBLANK(D377),ISBLANK(E377),ISBLANK(F377)),($C$124&gt;0)),Controlemeldingen!$A$31,"")</f>
        <v/>
      </c>
      <c r="H377" s="58"/>
    </row>
    <row r="378" spans="1:8" s="27" customFormat="1" x14ac:dyDescent="0.25">
      <c r="A378" s="81" t="s">
        <v>1507</v>
      </c>
      <c r="B378" s="94" t="s">
        <v>1276</v>
      </c>
      <c r="D378" s="49"/>
      <c r="E378" s="128"/>
      <c r="F378" s="128"/>
      <c r="G378" s="36" t="str">
        <f>IF(AND(OR(ISBLANK(D378),ISBLANK(E378),ISBLANK(F378)),($C$124&gt;0)),Controlemeldingen!$A$31,"")</f>
        <v/>
      </c>
      <c r="H378" s="58"/>
    </row>
    <row r="379" spans="1:8" s="27" customFormat="1" x14ac:dyDescent="0.25">
      <c r="A379" s="81" t="s">
        <v>1508</v>
      </c>
      <c r="B379" s="71" t="s">
        <v>1286</v>
      </c>
      <c r="D379" s="49"/>
      <c r="E379" s="128"/>
      <c r="F379" s="128"/>
      <c r="G379" s="36" t="str">
        <f>IF(AND(OR(ISBLANK(D379),ISBLANK(E379),ISBLANK(F379)),($C$124&gt;0)),Controlemeldingen!$A$31,"")</f>
        <v/>
      </c>
      <c r="H379" s="58"/>
    </row>
    <row r="380" spans="1:8" s="27" customFormat="1" x14ac:dyDescent="0.25">
      <c r="A380" s="81" t="s">
        <v>1509</v>
      </c>
      <c r="B380" s="94" t="s">
        <v>1277</v>
      </c>
      <c r="D380" s="49"/>
      <c r="E380" s="128"/>
      <c r="F380" s="128"/>
      <c r="G380" s="36" t="str">
        <f>IF(AND(OR(ISBLANK(D380),ISBLANK(E380),ISBLANK(F380)),($C$124&gt;0)),Controlemeldingen!$A$31,"")</f>
        <v/>
      </c>
      <c r="H380" s="58"/>
    </row>
    <row r="381" spans="1:8" s="27" customFormat="1" x14ac:dyDescent="0.25">
      <c r="A381" s="81" t="s">
        <v>1510</v>
      </c>
      <c r="B381" s="71" t="s">
        <v>1294</v>
      </c>
      <c r="D381" s="49"/>
      <c r="E381" s="128"/>
      <c r="F381" s="128"/>
      <c r="G381" s="36" t="str">
        <f>IF(AND(OR(ISBLANK(D381),ISBLANK(E381),ISBLANK(F381)),($C$124&gt;0)),Controlemeldingen!$A$31,"")</f>
        <v/>
      </c>
      <c r="H381" s="58"/>
    </row>
    <row r="382" spans="1:8" s="27" customFormat="1" x14ac:dyDescent="0.25">
      <c r="A382" s="81" t="s">
        <v>1511</v>
      </c>
      <c r="B382" s="94" t="s">
        <v>1296</v>
      </c>
      <c r="D382" s="49"/>
      <c r="E382" s="128"/>
      <c r="F382" s="128"/>
      <c r="G382" s="36" t="str">
        <f>IF(AND(OR(ISBLANK(D382),ISBLANK(E382),ISBLANK(F382)),($C$124&gt;0)),Controlemeldingen!$A$31,"")</f>
        <v/>
      </c>
      <c r="H382" s="58"/>
    </row>
    <row r="383" spans="1:8" s="27" customFormat="1" x14ac:dyDescent="0.25">
      <c r="A383" s="81" t="s">
        <v>1512</v>
      </c>
      <c r="B383" s="71" t="s">
        <v>1300</v>
      </c>
      <c r="D383" s="49"/>
      <c r="E383" s="128"/>
      <c r="F383" s="128"/>
      <c r="G383" s="36" t="str">
        <f>IF(AND(OR(ISBLANK(D383),ISBLANK(E383),ISBLANK(F383)),($C$124&gt;0)),Controlemeldingen!$A$31,"")</f>
        <v/>
      </c>
      <c r="H383" s="58"/>
    </row>
    <row r="384" spans="1:8" s="27" customFormat="1" x14ac:dyDescent="0.25">
      <c r="A384" s="81" t="s">
        <v>1513</v>
      </c>
      <c r="B384" s="94" t="s">
        <v>1303</v>
      </c>
      <c r="D384" s="49"/>
      <c r="E384" s="128"/>
      <c r="F384" s="128"/>
      <c r="G384" s="36" t="str">
        <f>IF(AND(OR(ISBLANK(D384),ISBLANK(E384),ISBLANK(F384)),($C$124&gt;0)),Controlemeldingen!$A$31,"")</f>
        <v/>
      </c>
      <c r="H384" s="58"/>
    </row>
    <row r="385" spans="1:8" s="27" customFormat="1" x14ac:dyDescent="0.25">
      <c r="A385" s="81" t="s">
        <v>1514</v>
      </c>
      <c r="B385" s="71" t="s">
        <v>1306</v>
      </c>
      <c r="D385" s="49"/>
      <c r="E385" s="128"/>
      <c r="F385" s="128"/>
      <c r="G385" s="36" t="str">
        <f>IF(AND(OR(ISBLANK(D385),ISBLANK(E385),ISBLANK(F385)),($C$124&gt;0)),Controlemeldingen!$A$31,"")</f>
        <v/>
      </c>
      <c r="H385" s="58"/>
    </row>
    <row r="386" spans="1:8" s="27" customFormat="1" x14ac:dyDescent="0.25">
      <c r="A386" s="81" t="s">
        <v>1515</v>
      </c>
      <c r="B386" s="94" t="s">
        <v>1304</v>
      </c>
      <c r="D386" s="49"/>
      <c r="E386" s="128"/>
      <c r="F386" s="128"/>
      <c r="G386" s="36" t="str">
        <f>IF(AND(OR(ISBLANK(D386),ISBLANK(E386),ISBLANK(F386)),($C$124&gt;0)),Controlemeldingen!$A$31,"")</f>
        <v/>
      </c>
      <c r="H386" s="58"/>
    </row>
    <row r="387" spans="1:8" s="27" customFormat="1" x14ac:dyDescent="0.25">
      <c r="A387" s="81" t="s">
        <v>1516</v>
      </c>
      <c r="B387" s="71" t="s">
        <v>1302</v>
      </c>
      <c r="D387" s="49"/>
      <c r="E387" s="128"/>
      <c r="F387" s="128"/>
      <c r="G387" s="36" t="str">
        <f>IF(AND(OR(ISBLANK(D387),ISBLANK(E387),ISBLANK(F387)),($C$124&gt;0)),Controlemeldingen!$A$31,"")</f>
        <v/>
      </c>
      <c r="H387" s="58"/>
    </row>
    <row r="388" spans="1:8" s="27" customFormat="1" x14ac:dyDescent="0.25">
      <c r="A388" s="81" t="s">
        <v>1517</v>
      </c>
      <c r="B388" s="94" t="s">
        <v>1299</v>
      </c>
      <c r="D388" s="49"/>
      <c r="E388" s="128"/>
      <c r="F388" s="128"/>
      <c r="G388" s="36" t="str">
        <f>IF(AND(OR(ISBLANK(D388),ISBLANK(E388),ISBLANK(F388)),($C$124&gt;0)),Controlemeldingen!$A$31,"")</f>
        <v/>
      </c>
      <c r="H388" s="58"/>
    </row>
    <row r="389" spans="1:8" s="27" customFormat="1" x14ac:dyDescent="0.25">
      <c r="A389" s="81" t="s">
        <v>1518</v>
      </c>
      <c r="B389" s="71" t="s">
        <v>1308</v>
      </c>
      <c r="D389" s="49"/>
      <c r="E389" s="128"/>
      <c r="F389" s="128"/>
      <c r="G389" s="36" t="str">
        <f>IF(AND(OR(ISBLANK(D389),ISBLANK(E389),ISBLANK(F389)),($C$124&gt;0)),Controlemeldingen!$A$31,"")</f>
        <v/>
      </c>
      <c r="H389" s="58"/>
    </row>
    <row r="390" spans="1:8" s="27" customFormat="1" x14ac:dyDescent="0.25">
      <c r="A390" s="81" t="s">
        <v>1519</v>
      </c>
      <c r="B390" s="94" t="s">
        <v>1298</v>
      </c>
      <c r="D390" s="49"/>
      <c r="E390" s="128"/>
      <c r="F390" s="128"/>
      <c r="G390" s="36" t="str">
        <f>IF(AND(OR(ISBLANK(D390),ISBLANK(E390),ISBLANK(F390)),($C$124&gt;0)),Controlemeldingen!$A$31,"")</f>
        <v/>
      </c>
      <c r="H390" s="58"/>
    </row>
    <row r="391" spans="1:8" s="27" customFormat="1" x14ac:dyDescent="0.25">
      <c r="A391" s="81" t="s">
        <v>1520</v>
      </c>
      <c r="B391" s="71" t="s">
        <v>1297</v>
      </c>
      <c r="D391" s="49"/>
      <c r="E391" s="128"/>
      <c r="F391" s="128"/>
      <c r="G391" s="36" t="str">
        <f>IF(AND(OR(ISBLANK(D391),ISBLANK(E391),ISBLANK(F391)),($C$124&gt;0)),Controlemeldingen!$A$31,"")</f>
        <v/>
      </c>
      <c r="H391" s="58"/>
    </row>
    <row r="392" spans="1:8" s="27" customFormat="1" x14ac:dyDescent="0.25">
      <c r="A392" s="81" t="s">
        <v>1521</v>
      </c>
      <c r="B392" s="94" t="s">
        <v>1305</v>
      </c>
      <c r="D392" s="49"/>
      <c r="E392" s="128"/>
      <c r="F392" s="128"/>
      <c r="G392" s="36" t="str">
        <f>IF(AND(OR(ISBLANK(D392),ISBLANK(E392),ISBLANK(F392)),($C$124&gt;0)),Controlemeldingen!$A$31,"")</f>
        <v/>
      </c>
      <c r="H392" s="58"/>
    </row>
    <row r="393" spans="1:8" s="27" customFormat="1" x14ac:dyDescent="0.25">
      <c r="A393" s="81" t="s">
        <v>1522</v>
      </c>
      <c r="B393" s="71" t="s">
        <v>1301</v>
      </c>
      <c r="D393" s="49"/>
      <c r="E393" s="128"/>
      <c r="F393" s="128"/>
      <c r="G393" s="36" t="str">
        <f>IF(AND(OR(ISBLANK(D393),ISBLANK(E393),ISBLANK(F393)),($C$124&gt;0)),Controlemeldingen!$A$31,"")</f>
        <v/>
      </c>
      <c r="H393" s="58"/>
    </row>
    <row r="394" spans="1:8" s="27" customFormat="1" x14ac:dyDescent="0.25">
      <c r="A394" s="81" t="s">
        <v>1523</v>
      </c>
      <c r="B394" s="94" t="s">
        <v>1309</v>
      </c>
      <c r="D394" s="49"/>
      <c r="E394" s="128"/>
      <c r="F394" s="128"/>
      <c r="G394" s="36" t="str">
        <f>IF(AND(OR(ISBLANK(D394),ISBLANK(E394),ISBLANK(F394)),($C$124&gt;0)),Controlemeldingen!$A$31,"")</f>
        <v/>
      </c>
      <c r="H394" s="58"/>
    </row>
    <row r="395" spans="1:8" s="27" customFormat="1" x14ac:dyDescent="0.25">
      <c r="A395" s="81" t="s">
        <v>1524</v>
      </c>
      <c r="B395" s="71" t="s">
        <v>1313</v>
      </c>
      <c r="D395" s="49"/>
      <c r="E395" s="128"/>
      <c r="F395" s="128"/>
      <c r="G395" s="36" t="str">
        <f>IF(AND(OR(ISBLANK(D395),ISBLANK(E395),ISBLANK(F395)),($C$124&gt;0)),Controlemeldingen!$A$31,"")</f>
        <v/>
      </c>
      <c r="H395" s="58"/>
    </row>
    <row r="396" spans="1:8" s="27" customFormat="1" x14ac:dyDescent="0.25">
      <c r="A396" s="81" t="s">
        <v>1525</v>
      </c>
      <c r="B396" s="94" t="s">
        <v>1316</v>
      </c>
      <c r="D396" s="49"/>
      <c r="E396" s="128"/>
      <c r="F396" s="128"/>
      <c r="G396" s="36" t="str">
        <f>IF(AND(OR(ISBLANK(D396),ISBLANK(E396),ISBLANK(F396)),($C$124&gt;0)),Controlemeldingen!$A$31,"")</f>
        <v/>
      </c>
      <c r="H396" s="58"/>
    </row>
    <row r="397" spans="1:8" s="27" customFormat="1" x14ac:dyDescent="0.25">
      <c r="A397" s="81" t="s">
        <v>1526</v>
      </c>
      <c r="B397" s="71" t="s">
        <v>1219</v>
      </c>
      <c r="D397" s="49"/>
      <c r="E397" s="128"/>
      <c r="F397" s="128"/>
      <c r="G397" s="36" t="str">
        <f>IF(AND(OR(ISBLANK(D397),ISBLANK(E397),ISBLANK(F397)),($C$124&gt;0)),Controlemeldingen!$A$31,"")</f>
        <v/>
      </c>
      <c r="H397" s="58"/>
    </row>
    <row r="398" spans="1:8" s="27" customFormat="1" x14ac:dyDescent="0.25">
      <c r="A398" s="81" t="s">
        <v>1527</v>
      </c>
      <c r="B398" s="94" t="s">
        <v>1314</v>
      </c>
      <c r="D398" s="49"/>
      <c r="E398" s="128"/>
      <c r="F398" s="128"/>
      <c r="G398" s="36" t="str">
        <f>IF(AND(OR(ISBLANK(D398),ISBLANK(E398),ISBLANK(F398)),($C$124&gt;0)),Controlemeldingen!$A$31,"")</f>
        <v/>
      </c>
      <c r="H398" s="58"/>
    </row>
    <row r="399" spans="1:8" s="27" customFormat="1" x14ac:dyDescent="0.25">
      <c r="A399" s="81" t="s">
        <v>1528</v>
      </c>
      <c r="B399" s="71" t="s">
        <v>1317</v>
      </c>
      <c r="D399" s="49"/>
      <c r="E399" s="128"/>
      <c r="F399" s="128"/>
      <c r="G399" s="36" t="str">
        <f>IF(AND(OR(ISBLANK(D399),ISBLANK(E399),ISBLANK(F399)),($C$124&gt;0)),Controlemeldingen!$A$31,"")</f>
        <v/>
      </c>
      <c r="H399" s="58"/>
    </row>
    <row r="400" spans="1:8" s="27" customFormat="1" x14ac:dyDescent="0.25">
      <c r="A400" s="81" t="s">
        <v>1529</v>
      </c>
      <c r="B400" s="94" t="s">
        <v>1310</v>
      </c>
      <c r="D400" s="49"/>
      <c r="E400" s="128"/>
      <c r="F400" s="128"/>
      <c r="G400" s="36" t="str">
        <f>IF(AND(OR(ISBLANK(D400),ISBLANK(E400),ISBLANK(F400)),($C$124&gt;0)),Controlemeldingen!$A$31,"")</f>
        <v/>
      </c>
      <c r="H400" s="58"/>
    </row>
    <row r="401" spans="1:8" s="27" customFormat="1" x14ac:dyDescent="0.25">
      <c r="A401" s="81" t="s">
        <v>1530</v>
      </c>
      <c r="B401" s="71" t="s">
        <v>1319</v>
      </c>
      <c r="D401" s="49"/>
      <c r="E401" s="128"/>
      <c r="F401" s="128"/>
      <c r="G401" s="36" t="str">
        <f>IF(AND(OR(ISBLANK(D401),ISBLANK(E401),ISBLANK(F401)),($C$124&gt;0)),Controlemeldingen!$A$31,"")</f>
        <v/>
      </c>
      <c r="H401" s="58"/>
    </row>
    <row r="402" spans="1:8" s="27" customFormat="1" x14ac:dyDescent="0.25">
      <c r="A402" s="81" t="s">
        <v>1531</v>
      </c>
      <c r="B402" s="94" t="s">
        <v>1331</v>
      </c>
      <c r="D402" s="49"/>
      <c r="E402" s="128"/>
      <c r="F402" s="128"/>
      <c r="G402" s="36" t="str">
        <f>IF(AND(OR(ISBLANK(D402),ISBLANK(E402),ISBLANK(F402)),($C$124&gt;0)),Controlemeldingen!$A$31,"")</f>
        <v/>
      </c>
      <c r="H402" s="58"/>
    </row>
    <row r="403" spans="1:8" s="27" customFormat="1" x14ac:dyDescent="0.25">
      <c r="A403" s="81" t="s">
        <v>1532</v>
      </c>
      <c r="B403" s="71" t="s">
        <v>1318</v>
      </c>
      <c r="D403" s="49"/>
      <c r="E403" s="128"/>
      <c r="F403" s="128"/>
      <c r="G403" s="36" t="str">
        <f>IF(AND(OR(ISBLANK(D403),ISBLANK(E403),ISBLANK(F403)),($C$124&gt;0)),Controlemeldingen!$A$31,"")</f>
        <v/>
      </c>
      <c r="H403" s="58"/>
    </row>
    <row r="404" spans="1:8" s="27" customFormat="1" x14ac:dyDescent="0.25">
      <c r="A404" s="81" t="s">
        <v>1533</v>
      </c>
      <c r="B404" s="94" t="s">
        <v>1321</v>
      </c>
      <c r="D404" s="49"/>
      <c r="E404" s="128"/>
      <c r="F404" s="128"/>
      <c r="G404" s="36" t="str">
        <f>IF(AND(OR(ISBLANK(D404),ISBLANK(E404),ISBLANK(F404)),($C$124&gt;0)),Controlemeldingen!$A$31,"")</f>
        <v/>
      </c>
      <c r="H404" s="58"/>
    </row>
    <row r="405" spans="1:8" s="27" customFormat="1" x14ac:dyDescent="0.25">
      <c r="A405" s="81" t="s">
        <v>1534</v>
      </c>
      <c r="B405" s="71" t="s">
        <v>1312</v>
      </c>
      <c r="D405" s="49"/>
      <c r="E405" s="128"/>
      <c r="F405" s="128"/>
      <c r="G405" s="36" t="str">
        <f>IF(AND(OR(ISBLANK(D405),ISBLANK(E405),ISBLANK(F405)),($C$124&gt;0)),Controlemeldingen!$A$31,"")</f>
        <v/>
      </c>
      <c r="H405" s="58"/>
    </row>
    <row r="406" spans="1:8" s="27" customFormat="1" x14ac:dyDescent="0.25">
      <c r="A406" s="81" t="s">
        <v>1535</v>
      </c>
      <c r="B406" s="94" t="s">
        <v>1320</v>
      </c>
      <c r="D406" s="49"/>
      <c r="E406" s="128"/>
      <c r="F406" s="128"/>
      <c r="G406" s="36" t="str">
        <f>IF(AND(OR(ISBLANK(D406),ISBLANK(E406),ISBLANK(F406)),($C$124&gt;0)),Controlemeldingen!$A$31,"")</f>
        <v/>
      </c>
      <c r="H406" s="58"/>
    </row>
    <row r="407" spans="1:8" s="27" customFormat="1" x14ac:dyDescent="0.25">
      <c r="A407" s="81" t="s">
        <v>1536</v>
      </c>
      <c r="B407" s="71" t="s">
        <v>1311</v>
      </c>
      <c r="D407" s="49"/>
      <c r="E407" s="128"/>
      <c r="F407" s="128"/>
      <c r="G407" s="36" t="str">
        <f>IF(AND(OR(ISBLANK(D407),ISBLANK(E407),ISBLANK(F407)),($C$124&gt;0)),Controlemeldingen!$A$31,"")</f>
        <v/>
      </c>
      <c r="H407" s="58"/>
    </row>
    <row r="408" spans="1:8" s="27" customFormat="1" x14ac:dyDescent="0.25">
      <c r="A408" s="81" t="s">
        <v>1537</v>
      </c>
      <c r="B408" s="94" t="s">
        <v>1315</v>
      </c>
      <c r="D408" s="49"/>
      <c r="E408" s="128"/>
      <c r="F408" s="128"/>
      <c r="G408" s="36" t="str">
        <f>IF(AND(OR(ISBLANK(D408),ISBLANK(E408),ISBLANK(F408)),($C$124&gt;0)),Controlemeldingen!$A$31,"")</f>
        <v/>
      </c>
      <c r="H408" s="58"/>
    </row>
    <row r="409" spans="1:8" s="27" customFormat="1" x14ac:dyDescent="0.25">
      <c r="A409" s="81" t="s">
        <v>1538</v>
      </c>
      <c r="B409" s="71" t="s">
        <v>1322</v>
      </c>
      <c r="D409" s="49"/>
      <c r="E409" s="128"/>
      <c r="F409" s="128"/>
      <c r="G409" s="36" t="str">
        <f>IF(AND(OR(ISBLANK(D409),ISBLANK(E409),ISBLANK(F409)),($C$124&gt;0)),Controlemeldingen!$A$31,"")</f>
        <v/>
      </c>
      <c r="H409" s="58"/>
    </row>
    <row r="410" spans="1:8" s="27" customFormat="1" x14ac:dyDescent="0.25">
      <c r="A410" s="81" t="s">
        <v>1539</v>
      </c>
      <c r="B410" s="94" t="s">
        <v>1323</v>
      </c>
      <c r="D410" s="49"/>
      <c r="E410" s="128"/>
      <c r="F410" s="128"/>
      <c r="G410" s="36" t="str">
        <f>IF(AND(OR(ISBLANK(D410),ISBLANK(E410),ISBLANK(F410)),($C$124&gt;0)),Controlemeldingen!$A$31,"")</f>
        <v/>
      </c>
      <c r="H410" s="58"/>
    </row>
    <row r="411" spans="1:8" s="27" customFormat="1" x14ac:dyDescent="0.25">
      <c r="A411" s="81" t="s">
        <v>1540</v>
      </c>
      <c r="B411" s="71" t="s">
        <v>1324</v>
      </c>
      <c r="D411" s="49"/>
      <c r="E411" s="128"/>
      <c r="F411" s="128"/>
      <c r="G411" s="36" t="str">
        <f>IF(AND(OR(ISBLANK(D411),ISBLANK(E411),ISBLANK(F411)),($C$124&gt;0)),Controlemeldingen!$A$31,"")</f>
        <v/>
      </c>
      <c r="H411" s="58"/>
    </row>
    <row r="412" spans="1:8" s="27" customFormat="1" x14ac:dyDescent="0.25">
      <c r="A412" s="81" t="s">
        <v>1541</v>
      </c>
      <c r="B412" s="94" t="s">
        <v>1338</v>
      </c>
      <c r="D412" s="49"/>
      <c r="E412" s="128"/>
      <c r="F412" s="128"/>
      <c r="G412" s="36" t="str">
        <f>IF(AND(OR(ISBLANK(D412),ISBLANK(E412),ISBLANK(F412)),($C$124&gt;0)),Controlemeldingen!$A$31,"")</f>
        <v/>
      </c>
      <c r="H412" s="58"/>
    </row>
    <row r="413" spans="1:8" s="27" customFormat="1" x14ac:dyDescent="0.25">
      <c r="A413" s="81" t="s">
        <v>1542</v>
      </c>
      <c r="B413" s="71" t="s">
        <v>1325</v>
      </c>
      <c r="D413" s="49"/>
      <c r="E413" s="128"/>
      <c r="F413" s="128"/>
      <c r="G413" s="36" t="str">
        <f>IF(AND(OR(ISBLANK(D413),ISBLANK(E413),ISBLANK(F413)),($C$124&gt;0)),Controlemeldingen!$A$31,"")</f>
        <v/>
      </c>
      <c r="H413" s="58"/>
    </row>
    <row r="414" spans="1:8" s="27" customFormat="1" x14ac:dyDescent="0.25">
      <c r="A414" s="81" t="s">
        <v>1543</v>
      </c>
      <c r="B414" s="94" t="s">
        <v>1326</v>
      </c>
      <c r="D414" s="49"/>
      <c r="E414" s="128"/>
      <c r="F414" s="128"/>
      <c r="G414" s="36" t="str">
        <f>IF(AND(OR(ISBLANK(D414),ISBLANK(E414),ISBLANK(F414)),($C$124&gt;0)),Controlemeldingen!$A$31,"")</f>
        <v/>
      </c>
      <c r="H414" s="58"/>
    </row>
    <row r="415" spans="1:8" s="27" customFormat="1" x14ac:dyDescent="0.25">
      <c r="A415" s="81" t="s">
        <v>1544</v>
      </c>
      <c r="B415" s="71" t="s">
        <v>1336</v>
      </c>
      <c r="D415" s="49"/>
      <c r="E415" s="128"/>
      <c r="F415" s="128"/>
      <c r="G415" s="36" t="str">
        <f>IF(AND(OR(ISBLANK(D415),ISBLANK(E415),ISBLANK(F415)),($C$124&gt;0)),Controlemeldingen!$A$31,"")</f>
        <v/>
      </c>
      <c r="H415" s="58"/>
    </row>
    <row r="416" spans="1:8" s="27" customFormat="1" x14ac:dyDescent="0.25">
      <c r="A416" s="81" t="s">
        <v>1545</v>
      </c>
      <c r="B416" s="94" t="s">
        <v>1345</v>
      </c>
      <c r="D416" s="49"/>
      <c r="E416" s="128"/>
      <c r="F416" s="128"/>
      <c r="G416" s="36" t="str">
        <f>IF(AND(OR(ISBLANK(D416),ISBLANK(E416),ISBLANK(F416)),($C$124&gt;0)),Controlemeldingen!$A$31,"")</f>
        <v/>
      </c>
      <c r="H416" s="58"/>
    </row>
    <row r="417" spans="1:8" s="27" customFormat="1" x14ac:dyDescent="0.25">
      <c r="A417" s="81" t="s">
        <v>1546</v>
      </c>
      <c r="B417" s="71" t="s">
        <v>1339</v>
      </c>
      <c r="D417" s="49"/>
      <c r="E417" s="128"/>
      <c r="F417" s="128"/>
      <c r="G417" s="36" t="str">
        <f>IF(AND(OR(ISBLANK(D417),ISBLANK(E417),ISBLANK(F417)),($C$124&gt;0)),Controlemeldingen!$A$31,"")</f>
        <v/>
      </c>
      <c r="H417" s="58"/>
    </row>
    <row r="418" spans="1:8" s="27" customFormat="1" x14ac:dyDescent="0.25">
      <c r="A418" s="81" t="s">
        <v>1547</v>
      </c>
      <c r="B418" s="94" t="s">
        <v>1352</v>
      </c>
      <c r="D418" s="49"/>
      <c r="E418" s="128"/>
      <c r="F418" s="128"/>
      <c r="G418" s="36" t="str">
        <f>IF(AND(OR(ISBLANK(D418),ISBLANK(E418),ISBLANK(F418)),($C$124&gt;0)),Controlemeldingen!$A$31,"")</f>
        <v/>
      </c>
      <c r="H418" s="58"/>
    </row>
    <row r="419" spans="1:8" s="27" customFormat="1" x14ac:dyDescent="0.25">
      <c r="A419" s="81" t="s">
        <v>1548</v>
      </c>
      <c r="B419" s="71" t="s">
        <v>1355</v>
      </c>
      <c r="D419" s="49"/>
      <c r="E419" s="128"/>
      <c r="F419" s="128"/>
      <c r="G419" s="36" t="str">
        <f>IF(AND(OR(ISBLANK(D419),ISBLANK(E419),ISBLANK(F419)),($C$124&gt;0)),Controlemeldingen!$A$31,"")</f>
        <v/>
      </c>
      <c r="H419" s="58"/>
    </row>
    <row r="420" spans="1:8" s="27" customFormat="1" x14ac:dyDescent="0.25">
      <c r="A420" s="81" t="s">
        <v>1549</v>
      </c>
      <c r="B420" s="94" t="s">
        <v>1341</v>
      </c>
      <c r="D420" s="49"/>
      <c r="E420" s="128"/>
      <c r="F420" s="128"/>
      <c r="G420" s="36" t="str">
        <f>IF(AND(OR(ISBLANK(D420),ISBLANK(E420),ISBLANK(F420)),($C$124&gt;0)),Controlemeldingen!$A$31,"")</f>
        <v/>
      </c>
      <c r="H420" s="58"/>
    </row>
    <row r="421" spans="1:8" s="27" customFormat="1" x14ac:dyDescent="0.25">
      <c r="A421" s="81" t="s">
        <v>1550</v>
      </c>
      <c r="B421" s="71" t="s">
        <v>1328</v>
      </c>
      <c r="D421" s="49"/>
      <c r="E421" s="128"/>
      <c r="F421" s="128"/>
      <c r="G421" s="36" t="str">
        <f>IF(AND(OR(ISBLANK(D421),ISBLANK(E421),ISBLANK(F421)),($C$124&gt;0)),Controlemeldingen!$A$31,"")</f>
        <v/>
      </c>
      <c r="H421" s="58"/>
    </row>
    <row r="422" spans="1:8" s="27" customFormat="1" x14ac:dyDescent="0.25">
      <c r="A422" s="81" t="s">
        <v>1551</v>
      </c>
      <c r="B422" s="94" t="s">
        <v>1344</v>
      </c>
      <c r="D422" s="49"/>
      <c r="E422" s="128"/>
      <c r="F422" s="128"/>
      <c r="G422" s="36" t="str">
        <f>IF(AND(OR(ISBLANK(D422),ISBLANK(E422),ISBLANK(F422)),($C$124&gt;0)),Controlemeldingen!$A$31,"")</f>
        <v/>
      </c>
      <c r="H422" s="58"/>
    </row>
    <row r="423" spans="1:8" s="27" customFormat="1" x14ac:dyDescent="0.25">
      <c r="A423" s="81" t="s">
        <v>1552</v>
      </c>
      <c r="B423" s="71" t="s">
        <v>1354</v>
      </c>
      <c r="D423" s="49"/>
      <c r="E423" s="128"/>
      <c r="F423" s="128"/>
      <c r="G423" s="36" t="str">
        <f>IF(AND(OR(ISBLANK(D423),ISBLANK(E423),ISBLANK(F423)),($C$124&gt;0)),Controlemeldingen!$A$31,"")</f>
        <v/>
      </c>
      <c r="H423" s="58"/>
    </row>
    <row r="424" spans="1:8" s="27" customFormat="1" x14ac:dyDescent="0.25">
      <c r="A424" s="81" t="s">
        <v>1553</v>
      </c>
      <c r="B424" s="94" t="s">
        <v>1343</v>
      </c>
      <c r="D424" s="49"/>
      <c r="E424" s="128"/>
      <c r="F424" s="128"/>
      <c r="G424" s="36" t="str">
        <f>IF(AND(OR(ISBLANK(D424),ISBLANK(E424),ISBLANK(F424)),($C$124&gt;0)),Controlemeldingen!$A$31,"")</f>
        <v/>
      </c>
      <c r="H424" s="58"/>
    </row>
    <row r="425" spans="1:8" s="27" customFormat="1" x14ac:dyDescent="0.25">
      <c r="A425" s="81" t="s">
        <v>1554</v>
      </c>
      <c r="B425" s="71" t="s">
        <v>1340</v>
      </c>
      <c r="D425" s="49"/>
      <c r="E425" s="128"/>
      <c r="F425" s="128"/>
      <c r="G425" s="36" t="str">
        <f>IF(AND(OR(ISBLANK(D425),ISBLANK(E425),ISBLANK(F425)),($C$124&gt;0)),Controlemeldingen!$A$31,"")</f>
        <v/>
      </c>
      <c r="H425" s="58"/>
    </row>
    <row r="426" spans="1:8" s="27" customFormat="1" x14ac:dyDescent="0.25">
      <c r="A426" s="81" t="s">
        <v>1555</v>
      </c>
      <c r="B426" s="94" t="s">
        <v>1334</v>
      </c>
      <c r="D426" s="49"/>
      <c r="E426" s="128"/>
      <c r="F426" s="128"/>
      <c r="G426" s="36" t="str">
        <f>IF(AND(OR(ISBLANK(D426),ISBLANK(E426),ISBLANK(F426)),($C$124&gt;0)),Controlemeldingen!$A$31,"")</f>
        <v/>
      </c>
      <c r="H426" s="58"/>
    </row>
    <row r="427" spans="1:8" s="27" customFormat="1" x14ac:dyDescent="0.25">
      <c r="A427" s="81" t="s">
        <v>1556</v>
      </c>
      <c r="B427" s="71" t="s">
        <v>1337</v>
      </c>
      <c r="D427" s="49"/>
      <c r="E427" s="128"/>
      <c r="F427" s="128"/>
      <c r="G427" s="36" t="str">
        <f>IF(AND(OR(ISBLANK(D427),ISBLANK(E427),ISBLANK(F427)),($C$124&gt;0)),Controlemeldingen!$A$31,"")</f>
        <v/>
      </c>
      <c r="H427" s="58"/>
    </row>
    <row r="428" spans="1:8" s="27" customFormat="1" x14ac:dyDescent="0.25">
      <c r="A428" s="81" t="s">
        <v>1557</v>
      </c>
      <c r="B428" s="94" t="s">
        <v>1346</v>
      </c>
      <c r="D428" s="49"/>
      <c r="E428" s="128"/>
      <c r="F428" s="128"/>
      <c r="G428" s="36" t="str">
        <f>IF(AND(OR(ISBLANK(D428),ISBLANK(E428),ISBLANK(F428)),($C$124&gt;0)),Controlemeldingen!$A$31,"")</f>
        <v/>
      </c>
      <c r="H428" s="58"/>
    </row>
    <row r="429" spans="1:8" s="27" customFormat="1" x14ac:dyDescent="0.25">
      <c r="A429" s="81" t="s">
        <v>1558</v>
      </c>
      <c r="B429" s="71" t="s">
        <v>1353</v>
      </c>
      <c r="D429" s="49"/>
      <c r="E429" s="128"/>
      <c r="F429" s="128"/>
      <c r="G429" s="36" t="str">
        <f>IF(AND(OR(ISBLANK(D429),ISBLANK(E429),ISBLANK(F429)),($C$124&gt;0)),Controlemeldingen!$A$31,"")</f>
        <v/>
      </c>
      <c r="H429" s="58"/>
    </row>
    <row r="430" spans="1:8" s="27" customFormat="1" x14ac:dyDescent="0.25">
      <c r="A430" s="81" t="s">
        <v>1559</v>
      </c>
      <c r="B430" s="94" t="s">
        <v>1349</v>
      </c>
      <c r="D430" s="49"/>
      <c r="E430" s="128"/>
      <c r="F430" s="128"/>
      <c r="G430" s="36" t="str">
        <f>IF(AND(OR(ISBLANK(D430),ISBLANK(E430),ISBLANK(F430)),($C$124&gt;0)),Controlemeldingen!$A$31,"")</f>
        <v/>
      </c>
      <c r="H430" s="58"/>
    </row>
    <row r="431" spans="1:8" s="27" customFormat="1" x14ac:dyDescent="0.25">
      <c r="A431" s="81" t="s">
        <v>1560</v>
      </c>
      <c r="B431" s="71" t="s">
        <v>1335</v>
      </c>
      <c r="D431" s="49"/>
      <c r="E431" s="128"/>
      <c r="F431" s="128"/>
      <c r="G431" s="36" t="str">
        <f>IF(AND(OR(ISBLANK(D431),ISBLANK(E431),ISBLANK(F431)),($C$124&gt;0)),Controlemeldingen!$A$31,"")</f>
        <v/>
      </c>
      <c r="H431" s="58"/>
    </row>
    <row r="432" spans="1:8" s="27" customFormat="1" x14ac:dyDescent="0.25">
      <c r="A432" s="81" t="s">
        <v>1561</v>
      </c>
      <c r="B432" s="94" t="s">
        <v>1207</v>
      </c>
      <c r="D432" s="49"/>
      <c r="E432" s="128"/>
      <c r="F432" s="128"/>
      <c r="G432" s="36" t="str">
        <f>IF(AND(OR(ISBLANK(D432),ISBLANK(E432),ISBLANK(F432)),($C$124&gt;0)),Controlemeldingen!$A$31,"")</f>
        <v/>
      </c>
      <c r="H432" s="58"/>
    </row>
    <row r="433" spans="1:8" s="27" customFormat="1" x14ac:dyDescent="0.25">
      <c r="A433" s="81" t="s">
        <v>1562</v>
      </c>
      <c r="B433" s="71" t="s">
        <v>1342</v>
      </c>
      <c r="D433" s="49"/>
      <c r="E433" s="128"/>
      <c r="F433" s="128"/>
      <c r="G433" s="36" t="str">
        <f>IF(AND(OR(ISBLANK(D433),ISBLANK(E433),ISBLANK(F433)),($C$124&gt;0)),Controlemeldingen!$A$31,"")</f>
        <v/>
      </c>
      <c r="H433" s="58"/>
    </row>
    <row r="434" spans="1:8" s="27" customFormat="1" x14ac:dyDescent="0.25">
      <c r="A434" s="81" t="s">
        <v>1563</v>
      </c>
      <c r="B434" s="94" t="s">
        <v>1357</v>
      </c>
      <c r="D434" s="49"/>
      <c r="E434" s="128"/>
      <c r="F434" s="128"/>
      <c r="G434" s="36" t="str">
        <f>IF(AND(OR(ISBLANK(D434),ISBLANK(E434),ISBLANK(F434)),($C$124&gt;0)),Controlemeldingen!$A$31,"")</f>
        <v/>
      </c>
      <c r="H434" s="58"/>
    </row>
    <row r="435" spans="1:8" s="27" customFormat="1" x14ac:dyDescent="0.25">
      <c r="A435" s="81" t="s">
        <v>1564</v>
      </c>
      <c r="B435" s="71" t="s">
        <v>1211</v>
      </c>
      <c r="D435" s="49"/>
      <c r="E435" s="128"/>
      <c r="F435" s="128"/>
      <c r="G435" s="36" t="str">
        <f>IF(AND(OR(ISBLANK(D435),ISBLANK(E435),ISBLANK(F435)),($C$124&gt;0)),Controlemeldingen!$A$31,"")</f>
        <v/>
      </c>
      <c r="H435" s="58"/>
    </row>
    <row r="436" spans="1:8" s="27" customFormat="1" x14ac:dyDescent="0.25">
      <c r="A436" s="81" t="s">
        <v>1565</v>
      </c>
      <c r="B436" s="94" t="s">
        <v>1370</v>
      </c>
      <c r="D436" s="49"/>
      <c r="E436" s="128"/>
      <c r="F436" s="128"/>
      <c r="G436" s="36" t="str">
        <f>IF(AND(OR(ISBLANK(D436),ISBLANK(E436),ISBLANK(F436)),($C$124&gt;0)),Controlemeldingen!$A$31,"")</f>
        <v/>
      </c>
      <c r="H436" s="58"/>
    </row>
    <row r="437" spans="1:8" s="27" customFormat="1" x14ac:dyDescent="0.25">
      <c r="A437" s="81" t="s">
        <v>1566</v>
      </c>
      <c r="B437" s="71" t="s">
        <v>1185</v>
      </c>
      <c r="D437" s="49"/>
      <c r="E437" s="128"/>
      <c r="F437" s="128"/>
      <c r="G437" s="36" t="str">
        <f>IF(AND(OR(ISBLANK(D437),ISBLANK(E437),ISBLANK(F437)),($C$124&gt;0)),Controlemeldingen!$A$31,"")</f>
        <v/>
      </c>
      <c r="H437" s="58"/>
    </row>
    <row r="438" spans="1:8" s="27" customFormat="1" x14ac:dyDescent="0.25">
      <c r="A438" s="81" t="s">
        <v>1567</v>
      </c>
      <c r="B438" s="94" t="s">
        <v>1220</v>
      </c>
      <c r="D438" s="49"/>
      <c r="E438" s="128"/>
      <c r="F438" s="128"/>
      <c r="G438" s="36" t="str">
        <f>IF(AND(OR(ISBLANK(D438),ISBLANK(E438),ISBLANK(F438)),($C$124&gt;0)),Controlemeldingen!$A$31,"")</f>
        <v/>
      </c>
      <c r="H438" s="58"/>
    </row>
    <row r="439" spans="1:8" s="27" customFormat="1" x14ac:dyDescent="0.25">
      <c r="A439" s="81" t="s">
        <v>1568</v>
      </c>
      <c r="B439" s="71" t="s">
        <v>1363</v>
      </c>
      <c r="D439" s="49"/>
      <c r="E439" s="128"/>
      <c r="F439" s="128"/>
      <c r="G439" s="36" t="str">
        <f>IF(AND(OR(ISBLANK(D439),ISBLANK(E439),ISBLANK(F439)),($C$124&gt;0)),Controlemeldingen!$A$31,"")</f>
        <v/>
      </c>
      <c r="H439" s="58"/>
    </row>
    <row r="440" spans="1:8" s="27" customFormat="1" x14ac:dyDescent="0.25">
      <c r="A440" s="81" t="s">
        <v>1569</v>
      </c>
      <c r="B440" s="94" t="s">
        <v>1361</v>
      </c>
      <c r="D440" s="49"/>
      <c r="E440" s="128"/>
      <c r="F440" s="128"/>
      <c r="G440" s="36" t="str">
        <f>IF(AND(OR(ISBLANK(D440),ISBLANK(E440),ISBLANK(F440)),($C$124&gt;0)),Controlemeldingen!$A$31,"")</f>
        <v/>
      </c>
      <c r="H440" s="58"/>
    </row>
    <row r="441" spans="1:8" s="27" customFormat="1" x14ac:dyDescent="0.25">
      <c r="A441" s="81" t="s">
        <v>1570</v>
      </c>
      <c r="B441" s="71" t="s">
        <v>1359</v>
      </c>
      <c r="D441" s="49"/>
      <c r="E441" s="128"/>
      <c r="F441" s="128"/>
      <c r="G441" s="36" t="str">
        <f>IF(AND(OR(ISBLANK(D441),ISBLANK(E441),ISBLANK(F441)),($C$124&gt;0)),Controlemeldingen!$A$31,"")</f>
        <v/>
      </c>
      <c r="H441" s="58"/>
    </row>
    <row r="442" spans="1:8" s="27" customFormat="1" x14ac:dyDescent="0.25">
      <c r="A442" s="81" t="s">
        <v>1571</v>
      </c>
      <c r="B442" s="94" t="s">
        <v>1364</v>
      </c>
      <c r="D442" s="49"/>
      <c r="E442" s="128"/>
      <c r="F442" s="128"/>
      <c r="G442" s="36" t="str">
        <f>IF(AND(OR(ISBLANK(D442),ISBLANK(E442),ISBLANK(F442)),($C$124&gt;0)),Controlemeldingen!$A$31,"")</f>
        <v/>
      </c>
      <c r="H442" s="58"/>
    </row>
    <row r="443" spans="1:8" s="27" customFormat="1" x14ac:dyDescent="0.25">
      <c r="A443" s="81" t="s">
        <v>1572</v>
      </c>
      <c r="B443" s="71" t="s">
        <v>1362</v>
      </c>
      <c r="D443" s="49"/>
      <c r="E443" s="128"/>
      <c r="F443" s="128"/>
      <c r="G443" s="36" t="str">
        <f>IF(AND(OR(ISBLANK(D443),ISBLANK(E443),ISBLANK(F443)),($C$124&gt;0)),Controlemeldingen!$A$31,"")</f>
        <v/>
      </c>
      <c r="H443" s="58"/>
    </row>
    <row r="444" spans="1:8" s="27" customFormat="1" x14ac:dyDescent="0.25">
      <c r="A444" s="81" t="s">
        <v>1573</v>
      </c>
      <c r="B444" s="94" t="s">
        <v>1369</v>
      </c>
      <c r="D444" s="49"/>
      <c r="E444" s="128"/>
      <c r="F444" s="128"/>
      <c r="G444" s="36" t="str">
        <f>IF(AND(OR(ISBLANK(D444),ISBLANK(E444),ISBLANK(F444)),($C$124&gt;0)),Controlemeldingen!$A$31,"")</f>
        <v/>
      </c>
      <c r="H444" s="58"/>
    </row>
    <row r="445" spans="1:8" s="27" customFormat="1" x14ac:dyDescent="0.25">
      <c r="A445" s="81" t="s">
        <v>1574</v>
      </c>
      <c r="B445" s="71" t="s">
        <v>1367</v>
      </c>
      <c r="D445" s="49"/>
      <c r="E445" s="128"/>
      <c r="F445" s="128"/>
      <c r="G445" s="36" t="str">
        <f>IF(AND(OR(ISBLANK(D445),ISBLANK(E445),ISBLANK(F445)),($C$124&gt;0)),Controlemeldingen!$A$31,"")</f>
        <v/>
      </c>
      <c r="H445" s="58"/>
    </row>
    <row r="446" spans="1:8" s="27" customFormat="1" x14ac:dyDescent="0.25">
      <c r="A446" s="81" t="s">
        <v>1575</v>
      </c>
      <c r="B446" s="94" t="s">
        <v>1365</v>
      </c>
      <c r="D446" s="49"/>
      <c r="E446" s="128"/>
      <c r="F446" s="128"/>
      <c r="G446" s="36" t="str">
        <f>IF(AND(OR(ISBLANK(D446),ISBLANK(E446),ISBLANK(F446)),($C$124&gt;0)),Controlemeldingen!$A$31,"")</f>
        <v/>
      </c>
      <c r="H446" s="58"/>
    </row>
    <row r="447" spans="1:8" s="27" customFormat="1" x14ac:dyDescent="0.25">
      <c r="A447" s="81" t="s">
        <v>1576</v>
      </c>
      <c r="B447" s="71" t="s">
        <v>1368</v>
      </c>
      <c r="D447" s="49"/>
      <c r="E447" s="128"/>
      <c r="F447" s="128"/>
      <c r="G447" s="36" t="str">
        <f>IF(AND(OR(ISBLANK(D447),ISBLANK(E447),ISBLANK(F447)),($C$124&gt;0)),Controlemeldingen!$A$31,"")</f>
        <v/>
      </c>
      <c r="H447" s="58"/>
    </row>
    <row r="448" spans="1:8" s="27" customFormat="1" x14ac:dyDescent="0.25">
      <c r="A448" s="81" t="s">
        <v>1577</v>
      </c>
      <c r="B448" s="94" t="s">
        <v>1366</v>
      </c>
      <c r="D448" s="49"/>
      <c r="E448" s="128"/>
      <c r="F448" s="128"/>
      <c r="G448" s="36" t="str">
        <f>IF(AND(OR(ISBLANK(D448),ISBLANK(E448),ISBLANK(F448)),($C$124&gt;0)),Controlemeldingen!$A$31,"")</f>
        <v/>
      </c>
      <c r="H448" s="58"/>
    </row>
    <row r="449" spans="1:8" s="27" customFormat="1" x14ac:dyDescent="0.25">
      <c r="A449" s="81" t="s">
        <v>1578</v>
      </c>
      <c r="B449" s="71" t="s">
        <v>1371</v>
      </c>
      <c r="D449" s="49"/>
      <c r="E449" s="128"/>
      <c r="F449" s="128"/>
      <c r="G449" s="36" t="str">
        <f>IF(AND(OR(ISBLANK(D449),ISBLANK(E449),ISBLANK(F449)),($C$124&gt;0)),Controlemeldingen!$A$31,"")</f>
        <v/>
      </c>
      <c r="H449" s="58"/>
    </row>
    <row r="450" spans="1:8" s="27" customFormat="1" x14ac:dyDescent="0.25">
      <c r="A450" s="81" t="s">
        <v>1579</v>
      </c>
      <c r="B450" s="94" t="s">
        <v>1358</v>
      </c>
      <c r="D450" s="49"/>
      <c r="E450" s="128"/>
      <c r="F450" s="128"/>
      <c r="G450" s="36" t="str">
        <f>IF(AND(OR(ISBLANK(D450),ISBLANK(E450),ISBLANK(F450)),($C$124&gt;0)),Controlemeldingen!$A$31,"")</f>
        <v/>
      </c>
      <c r="H450" s="58"/>
    </row>
    <row r="451" spans="1:8" s="27" customFormat="1" x14ac:dyDescent="0.25">
      <c r="A451" s="81" t="s">
        <v>1580</v>
      </c>
      <c r="B451" s="71" t="s">
        <v>1360</v>
      </c>
      <c r="D451" s="49"/>
      <c r="E451" s="128"/>
      <c r="F451" s="128"/>
      <c r="G451" s="36" t="str">
        <f>IF(AND(OR(ISBLANK(D451),ISBLANK(E451),ISBLANK(F451)),($C$124&gt;0)),Controlemeldingen!$A$31,"")</f>
        <v/>
      </c>
      <c r="H451" s="58"/>
    </row>
    <row r="452" spans="1:8" s="27" customFormat="1" x14ac:dyDescent="0.25">
      <c r="A452" s="81" t="s">
        <v>1581</v>
      </c>
      <c r="B452" s="94" t="s">
        <v>1373</v>
      </c>
      <c r="D452" s="49"/>
      <c r="E452" s="128"/>
      <c r="F452" s="128"/>
      <c r="G452" s="36" t="str">
        <f>IF(AND(OR(ISBLANK(D452),ISBLANK(E452),ISBLANK(F452)),($C$124&gt;0)),Controlemeldingen!$A$31,"")</f>
        <v/>
      </c>
      <c r="H452" s="58"/>
    </row>
    <row r="453" spans="1:8" s="27" customFormat="1" x14ac:dyDescent="0.25">
      <c r="A453" s="81" t="s">
        <v>1582</v>
      </c>
      <c r="B453" s="71" t="s">
        <v>1372</v>
      </c>
      <c r="D453" s="49"/>
      <c r="E453" s="128"/>
      <c r="F453" s="128"/>
      <c r="G453" s="36" t="str">
        <f>IF(AND(OR(ISBLANK(D453),ISBLANK(E453),ISBLANK(F453)),($C$124&gt;0)),Controlemeldingen!$A$31,"")</f>
        <v/>
      </c>
      <c r="H453" s="58"/>
    </row>
    <row r="454" spans="1:8" s="27" customFormat="1" x14ac:dyDescent="0.25">
      <c r="A454" s="81" t="s">
        <v>1583</v>
      </c>
      <c r="B454" s="94" t="s">
        <v>1376</v>
      </c>
      <c r="D454" s="49"/>
      <c r="E454" s="128"/>
      <c r="F454" s="128"/>
      <c r="G454" s="36" t="str">
        <f>IF(AND(OR(ISBLANK(D454),ISBLANK(E454),ISBLANK(F454)),($C$124&gt;0)),Controlemeldingen!$A$31,"")</f>
        <v/>
      </c>
      <c r="H454" s="58"/>
    </row>
    <row r="455" spans="1:8" s="27" customFormat="1" x14ac:dyDescent="0.25">
      <c r="A455" s="81" t="s">
        <v>1584</v>
      </c>
      <c r="B455" s="71" t="s">
        <v>1377</v>
      </c>
      <c r="D455" s="49"/>
      <c r="E455" s="128"/>
      <c r="F455" s="128"/>
      <c r="G455" s="36" t="str">
        <f>IF(AND(OR(ISBLANK(D455),ISBLANK(E455),ISBLANK(F455)),($C$124&gt;0)),Controlemeldingen!$A$31,"")</f>
        <v/>
      </c>
      <c r="H455" s="58"/>
    </row>
    <row r="456" spans="1:8" s="27" customFormat="1" x14ac:dyDescent="0.25">
      <c r="A456" s="81" t="s">
        <v>1585</v>
      </c>
      <c r="B456" s="94" t="s">
        <v>1378</v>
      </c>
      <c r="D456" s="49"/>
      <c r="E456" s="128"/>
      <c r="F456" s="128"/>
      <c r="G456" s="36" t="str">
        <f>IF(AND(OR(ISBLANK(D456),ISBLANK(E456),ISBLANK(F456)),($C$124&gt;0)),Controlemeldingen!$A$31,"")</f>
        <v/>
      </c>
      <c r="H456" s="58"/>
    </row>
    <row r="457" spans="1:8" s="27" customFormat="1" x14ac:dyDescent="0.25">
      <c r="A457" s="81" t="s">
        <v>1586</v>
      </c>
      <c r="B457" s="71" t="s">
        <v>1379</v>
      </c>
      <c r="D457" s="49"/>
      <c r="E457" s="128"/>
      <c r="F457" s="128"/>
      <c r="G457" s="36" t="str">
        <f>IF(AND(OR(ISBLANK(D457),ISBLANK(E457),ISBLANK(F457)),($C$124&gt;0)),Controlemeldingen!$A$31,"")</f>
        <v/>
      </c>
      <c r="H457" s="58"/>
    </row>
    <row r="458" spans="1:8" s="27" customFormat="1" x14ac:dyDescent="0.25">
      <c r="A458" s="81" t="s">
        <v>1587</v>
      </c>
      <c r="B458" s="94" t="s">
        <v>1381</v>
      </c>
      <c r="D458" s="49"/>
      <c r="E458" s="128"/>
      <c r="F458" s="128"/>
      <c r="G458" s="36" t="str">
        <f>IF(AND(OR(ISBLANK(D458),ISBLANK(E458),ISBLANK(F458)),($C$124&gt;0)),Controlemeldingen!$A$31,"")</f>
        <v/>
      </c>
      <c r="H458" s="58"/>
    </row>
    <row r="459" spans="1:8" s="27" customFormat="1" x14ac:dyDescent="0.25">
      <c r="A459" s="81" t="s">
        <v>1588</v>
      </c>
      <c r="B459" s="71" t="s">
        <v>1332</v>
      </c>
      <c r="D459" s="49"/>
      <c r="E459" s="128"/>
      <c r="F459" s="128"/>
      <c r="G459" s="36" t="str">
        <f>IF(AND(OR(ISBLANK(D459),ISBLANK(E459),ISBLANK(F459)),($C$124&gt;0)),Controlemeldingen!$A$31,"")</f>
        <v/>
      </c>
      <c r="H459" s="58"/>
    </row>
    <row r="460" spans="1:8" s="27" customFormat="1" x14ac:dyDescent="0.25">
      <c r="A460" s="81" t="s">
        <v>1589</v>
      </c>
      <c r="B460" s="94" t="s">
        <v>1382</v>
      </c>
      <c r="D460" s="49"/>
      <c r="E460" s="128"/>
      <c r="F460" s="128"/>
      <c r="G460" s="36" t="str">
        <f>IF(AND(OR(ISBLANK(D460),ISBLANK(E460),ISBLANK(F460)),($C$124&gt;0)),Controlemeldingen!$A$31,"")</f>
        <v/>
      </c>
      <c r="H460" s="58"/>
    </row>
    <row r="461" spans="1:8" s="27" customFormat="1" x14ac:dyDescent="0.25">
      <c r="A461" s="81" t="s">
        <v>1590</v>
      </c>
      <c r="B461" s="71" t="s">
        <v>1384</v>
      </c>
      <c r="D461" s="49"/>
      <c r="E461" s="128"/>
      <c r="F461" s="128"/>
      <c r="G461" s="36" t="str">
        <f>IF(AND(OR(ISBLANK(D461),ISBLANK(E461),ISBLANK(F461)),($C$124&gt;0)),Controlemeldingen!$A$31,"")</f>
        <v/>
      </c>
      <c r="H461" s="58"/>
    </row>
    <row r="462" spans="1:8" s="27" customFormat="1" x14ac:dyDescent="0.25">
      <c r="A462" s="81" t="s">
        <v>1591</v>
      </c>
      <c r="B462" s="94" t="s">
        <v>1385</v>
      </c>
      <c r="D462" s="49"/>
      <c r="E462" s="128"/>
      <c r="F462" s="128"/>
      <c r="G462" s="36" t="str">
        <f>IF(AND(OR(ISBLANK(D462),ISBLANK(E462),ISBLANK(F462)),($C$124&gt;0)),Controlemeldingen!$A$31,"")</f>
        <v/>
      </c>
      <c r="H462" s="58"/>
    </row>
    <row r="463" spans="1:8" s="27" customFormat="1" x14ac:dyDescent="0.25">
      <c r="A463" s="81" t="s">
        <v>1592</v>
      </c>
      <c r="B463" s="71" t="s">
        <v>1383</v>
      </c>
      <c r="D463" s="49"/>
      <c r="E463" s="128"/>
      <c r="F463" s="128"/>
      <c r="G463" s="36" t="str">
        <f>IF(AND(OR(ISBLANK(D463),ISBLANK(E463),ISBLANK(F463)),($C$124&gt;0)),Controlemeldingen!$A$31,"")</f>
        <v/>
      </c>
      <c r="H463" s="58"/>
    </row>
    <row r="464" spans="1:8" s="27" customFormat="1" x14ac:dyDescent="0.25">
      <c r="A464" s="81" t="s">
        <v>1593</v>
      </c>
      <c r="B464" s="94" t="s">
        <v>1380</v>
      </c>
      <c r="D464" s="49"/>
      <c r="E464" s="128"/>
      <c r="F464" s="128"/>
      <c r="G464" s="36" t="str">
        <f>IF(AND(OR(ISBLANK(D464),ISBLANK(E464),ISBLANK(F464)),($C$124&gt;0)),Controlemeldingen!$A$31,"")</f>
        <v/>
      </c>
      <c r="H464" s="58"/>
    </row>
    <row r="465" spans="1:8" s="27" customFormat="1" x14ac:dyDescent="0.25">
      <c r="A465" s="81" t="s">
        <v>1594</v>
      </c>
      <c r="B465" s="71" t="s">
        <v>1386</v>
      </c>
      <c r="D465" s="49"/>
      <c r="E465" s="128"/>
      <c r="F465" s="128"/>
      <c r="G465" s="36" t="str">
        <f>IF(AND(OR(ISBLANK(D465),ISBLANK(E465),ISBLANK(F465)),($C$124&gt;0)),Controlemeldingen!$A$31,"")</f>
        <v/>
      </c>
      <c r="H465" s="58"/>
    </row>
    <row r="466" spans="1:8" s="27" customFormat="1" x14ac:dyDescent="0.25">
      <c r="A466" s="81" t="s">
        <v>1595</v>
      </c>
      <c r="B466" s="94" t="s">
        <v>1333</v>
      </c>
      <c r="D466" s="49"/>
      <c r="E466" s="128"/>
      <c r="F466" s="128"/>
      <c r="G466" s="36" t="str">
        <f>IF(AND(OR(ISBLANK(D466),ISBLANK(E466),ISBLANK(F466)),($C$124&gt;0)),Controlemeldingen!$A$31,"")</f>
        <v/>
      </c>
      <c r="H466" s="58"/>
    </row>
    <row r="467" spans="1:8" s="27" customFormat="1" x14ac:dyDescent="0.25">
      <c r="A467" s="81" t="s">
        <v>1596</v>
      </c>
      <c r="B467" s="71" t="s">
        <v>1261</v>
      </c>
      <c r="D467" s="49"/>
      <c r="E467" s="128"/>
      <c r="F467" s="128"/>
      <c r="G467" s="36" t="str">
        <f>IF(AND(OR(ISBLANK(D467),ISBLANK(E467),ISBLANK(F467)),($C$124&gt;0)),Controlemeldingen!$A$31,"")</f>
        <v/>
      </c>
      <c r="H467" s="58"/>
    </row>
    <row r="468" spans="1:8" s="27" customFormat="1" x14ac:dyDescent="0.25">
      <c r="A468" s="81" t="s">
        <v>1597</v>
      </c>
      <c r="B468" s="94" t="s">
        <v>1388</v>
      </c>
      <c r="D468" s="49"/>
      <c r="E468" s="128"/>
      <c r="F468" s="128"/>
      <c r="G468" s="36" t="str">
        <f>IF(AND(OR(ISBLANK(D468),ISBLANK(E468),ISBLANK(F468)),($C$124&gt;0)),Controlemeldingen!$A$31,"")</f>
        <v/>
      </c>
      <c r="H468" s="58"/>
    </row>
    <row r="469" spans="1:8" s="27" customFormat="1" x14ac:dyDescent="0.25">
      <c r="A469" s="81" t="s">
        <v>1598</v>
      </c>
      <c r="B469" s="71" t="s">
        <v>1285</v>
      </c>
      <c r="D469" s="49"/>
      <c r="E469" s="128"/>
      <c r="F469" s="128"/>
      <c r="G469" s="36" t="str">
        <f>IF(AND(OR(ISBLANK(D469),ISBLANK(E469),ISBLANK(F469)),($C$124&gt;0)),Controlemeldingen!$A$31,"")</f>
        <v/>
      </c>
      <c r="H469" s="58"/>
    </row>
    <row r="470" spans="1:8" s="27" customFormat="1" x14ac:dyDescent="0.25">
      <c r="A470" s="81" t="s">
        <v>1599</v>
      </c>
      <c r="B470" s="94" t="s">
        <v>1347</v>
      </c>
      <c r="D470" s="49"/>
      <c r="E470" s="128"/>
      <c r="F470" s="128"/>
      <c r="G470" s="36" t="str">
        <f>IF(AND(OR(ISBLANK(D470),ISBLANK(E470),ISBLANK(F470)),($C$124&gt;0)),Controlemeldingen!$A$31,"")</f>
        <v/>
      </c>
      <c r="H470" s="58"/>
    </row>
    <row r="471" spans="1:8" s="27" customFormat="1" x14ac:dyDescent="0.25">
      <c r="A471" s="81" t="s">
        <v>1600</v>
      </c>
      <c r="B471" s="71" t="s">
        <v>1389</v>
      </c>
      <c r="D471" s="49"/>
      <c r="E471" s="128"/>
      <c r="F471" s="128"/>
      <c r="G471" s="36" t="str">
        <f>IF(AND(OR(ISBLANK(D471),ISBLANK(E471),ISBLANK(F471)),($C$124&gt;0)),Controlemeldingen!$A$31,"")</f>
        <v/>
      </c>
      <c r="H471" s="58"/>
    </row>
    <row r="472" spans="1:8" s="27" customFormat="1" x14ac:dyDescent="0.25">
      <c r="A472" s="81" t="s">
        <v>1601</v>
      </c>
      <c r="B472" s="94" t="s">
        <v>1390</v>
      </c>
      <c r="D472" s="49"/>
      <c r="E472" s="128"/>
      <c r="F472" s="128"/>
      <c r="G472" s="36" t="str">
        <f>IF(AND(OR(ISBLANK(D472),ISBLANK(E472),ISBLANK(F472)),($C$124&gt;0)),Controlemeldingen!$A$31,"")</f>
        <v/>
      </c>
      <c r="H472" s="58"/>
    </row>
    <row r="473" spans="1:8" s="27" customFormat="1" ht="40" x14ac:dyDescent="0.25">
      <c r="A473" s="80"/>
      <c r="B473" s="99" t="s">
        <v>1669</v>
      </c>
      <c r="H473" s="58"/>
    </row>
    <row r="474" spans="1:8" s="27" customFormat="1" x14ac:dyDescent="0.25">
      <c r="A474" s="80"/>
      <c r="B474" s="41"/>
      <c r="H474" s="58"/>
    </row>
    <row r="475" spans="1:8" s="27" customFormat="1" x14ac:dyDescent="0.25">
      <c r="A475" s="80"/>
      <c r="B475" s="41"/>
      <c r="H475" s="58"/>
    </row>
    <row r="476" spans="1:8" s="104" customFormat="1" ht="27" x14ac:dyDescent="0.35">
      <c r="A476" s="88">
        <v>3</v>
      </c>
      <c r="B476" s="92" t="s">
        <v>342</v>
      </c>
      <c r="C476" s="45"/>
      <c r="D476" s="45"/>
      <c r="E476" s="45"/>
      <c r="F476" s="45"/>
      <c r="G476" s="45"/>
      <c r="H476" s="59"/>
    </row>
    <row r="477" spans="1:8" s="104" customFormat="1" ht="27" x14ac:dyDescent="0.35">
      <c r="A477" s="88"/>
      <c r="B477" s="92"/>
      <c r="C477" s="45"/>
      <c r="D477" s="45"/>
      <c r="E477" s="45"/>
      <c r="F477" s="45"/>
      <c r="G477" s="45"/>
      <c r="H477" s="59"/>
    </row>
    <row r="478" spans="1:8" s="104" customFormat="1" ht="15" customHeight="1" x14ac:dyDescent="0.35">
      <c r="A478" s="88"/>
      <c r="B478" s="78" t="s">
        <v>343</v>
      </c>
      <c r="C478" s="156" t="s">
        <v>0</v>
      </c>
      <c r="D478" s="156"/>
      <c r="E478" s="156"/>
      <c r="F478" s="156"/>
      <c r="G478" s="29"/>
      <c r="H478" s="59"/>
    </row>
    <row r="479" spans="1:8" s="104" customFormat="1" ht="32.25" customHeight="1" x14ac:dyDescent="0.35">
      <c r="A479" s="81"/>
      <c r="B479" s="97" t="s">
        <v>992</v>
      </c>
      <c r="C479" s="182" t="s">
        <v>347</v>
      </c>
      <c r="D479" s="182"/>
      <c r="E479" s="182" t="s">
        <v>1666</v>
      </c>
      <c r="F479" s="182"/>
      <c r="G479" s="35" t="s">
        <v>1</v>
      </c>
      <c r="H479" s="60"/>
    </row>
    <row r="480" spans="1:8" s="27" customFormat="1" ht="15" customHeight="1" x14ac:dyDescent="0.25">
      <c r="A480" s="81" t="s">
        <v>348</v>
      </c>
      <c r="B480" s="91" t="s">
        <v>344</v>
      </c>
      <c r="C480" s="183" t="s">
        <v>2</v>
      </c>
      <c r="D480" s="184"/>
      <c r="E480" s="185"/>
      <c r="F480" s="186"/>
      <c r="G480" s="36" t="str">
        <f>IF(AND(C480=Lists!$D$9,Trustkantoren!E480&gt;0),Controlemeldingen!$A$38,IF(ISBLANK(E480),Controlemeldingen!$A$32,IF(AND((E480&gt;=0),(OR(C480="ja",C480="nee"))),"",Controlemeldingen!$A$32)))</f>
        <v>Selecteer Ja/Nee en vermeld aantal (of 0)</v>
      </c>
      <c r="H480" s="58"/>
    </row>
    <row r="481" spans="1:8" s="104" customFormat="1" ht="26.25" customHeight="1" x14ac:dyDescent="0.35">
      <c r="A481" s="81" t="s">
        <v>349</v>
      </c>
      <c r="B481" s="91" t="s">
        <v>898</v>
      </c>
      <c r="C481" s="187" t="s">
        <v>2</v>
      </c>
      <c r="D481" s="188"/>
      <c r="E481" s="187"/>
      <c r="F481" s="188"/>
      <c r="G481" s="36" t="str">
        <f>IF(AND(C481=Lists!$D$9,Trustkantoren!E481&gt;0),Controlemeldingen!$A$38,IF(ISBLANK(E481),Controlemeldingen!$A$32,IF(AND((E481&gt;=0),(OR(C481="ja",C481="nee"))),"",Controlemeldingen!$A$32)))</f>
        <v>Selecteer Ja/Nee en vermeld aantal (of 0)</v>
      </c>
      <c r="H481" s="60"/>
    </row>
    <row r="482" spans="1:8" s="27" customFormat="1" ht="15" customHeight="1" x14ac:dyDescent="0.25">
      <c r="A482" s="81" t="s">
        <v>350</v>
      </c>
      <c r="B482" s="91" t="s">
        <v>837</v>
      </c>
      <c r="C482" s="183" t="s">
        <v>2</v>
      </c>
      <c r="D482" s="184"/>
      <c r="E482" s="185"/>
      <c r="F482" s="186"/>
      <c r="G482" s="36" t="str">
        <f>IF(AND(C482=Lists!$D$9,Trustkantoren!E482&gt;0),Controlemeldingen!$A$38,IF(ISBLANK(E482),Controlemeldingen!$A$32,IF(AND((E482&gt;=0),(OR(C482="ja",C482="nee"))),"",Controlemeldingen!$A$32)))</f>
        <v>Selecteer Ja/Nee en vermeld aantal (of 0)</v>
      </c>
      <c r="H482" s="58"/>
    </row>
    <row r="483" spans="1:8" s="104" customFormat="1" ht="14.5" x14ac:dyDescent="0.35">
      <c r="A483" s="81" t="s">
        <v>351</v>
      </c>
      <c r="B483" s="91" t="s">
        <v>346</v>
      </c>
      <c r="C483" s="183" t="s">
        <v>2</v>
      </c>
      <c r="D483" s="184"/>
      <c r="E483" s="185"/>
      <c r="F483" s="186"/>
      <c r="G483" s="36" t="str">
        <f>IF(AND(C483=Lists!$D$9,Trustkantoren!E483&gt;0),Controlemeldingen!$A$38,IF(ISBLANK(E483),Controlemeldingen!$A$32,IF(AND((E483&gt;=0),(OR(C483="ja",C483="nee"))),"",Controlemeldingen!$A$32)))</f>
        <v>Selecteer Ja/Nee en vermeld aantal (of 0)</v>
      </c>
      <c r="H483" s="60"/>
    </row>
    <row r="484" spans="1:8" s="27" customFormat="1" ht="15" customHeight="1" x14ac:dyDescent="0.25">
      <c r="A484" s="81" t="s">
        <v>352</v>
      </c>
      <c r="B484" s="91" t="s">
        <v>345</v>
      </c>
      <c r="C484" s="183" t="s">
        <v>2</v>
      </c>
      <c r="D484" s="184"/>
      <c r="E484" s="185"/>
      <c r="F484" s="186"/>
      <c r="G484" s="36" t="str">
        <f>IF(AND(C484=Lists!$D$9,Trustkantoren!E484&gt;0),Controlemeldingen!$A$38,IF(ISBLANK(E484),Controlemeldingen!$A$32,IF(AND((E484&gt;=0),(OR(C484="ja",C484="nee"))),"",Controlemeldingen!$A$32)))</f>
        <v>Selecteer Ja/Nee en vermeld aantal (of 0)</v>
      </c>
      <c r="H484" s="58"/>
    </row>
    <row r="485" spans="1:8" s="27" customFormat="1" ht="40" x14ac:dyDescent="0.25">
      <c r="A485" s="81" t="s">
        <v>977</v>
      </c>
      <c r="B485" s="91" t="s">
        <v>978</v>
      </c>
      <c r="C485" s="187" t="s">
        <v>2</v>
      </c>
      <c r="D485" s="188"/>
      <c r="E485" s="187"/>
      <c r="F485" s="188"/>
      <c r="G485" s="36" t="str">
        <f>IF(AND(C485=Lists!$D$9,Trustkantoren!E485&gt;0),Controlemeldingen!$A$38,IF(ISBLANK(E485),Controlemeldingen!$A$32,IF(AND((E485&gt;=0),(OR(C485="ja",C485="nee"))),"",Controlemeldingen!$A$32)))</f>
        <v>Selecteer Ja/Nee en vermeld aantal (of 0)</v>
      </c>
      <c r="H485" s="58"/>
    </row>
    <row r="486" spans="1:8" s="27" customFormat="1" x14ac:dyDescent="0.25">
      <c r="A486" s="80"/>
      <c r="B486" s="99" t="s">
        <v>993</v>
      </c>
      <c r="H486" s="58"/>
    </row>
    <row r="487" spans="1:8" s="27" customFormat="1" x14ac:dyDescent="0.25">
      <c r="A487" s="80"/>
      <c r="B487" s="41"/>
      <c r="H487" s="58"/>
    </row>
    <row r="488" spans="1:8" s="104" customFormat="1" ht="15" customHeight="1" x14ac:dyDescent="0.35">
      <c r="A488" s="88"/>
      <c r="B488" s="78" t="s">
        <v>899</v>
      </c>
      <c r="C488" s="156"/>
      <c r="D488" s="156"/>
      <c r="E488" s="156"/>
      <c r="F488" s="156"/>
      <c r="G488" s="35"/>
      <c r="H488" s="59"/>
    </row>
    <row r="489" spans="1:8" s="104" customFormat="1" ht="27" customHeight="1" x14ac:dyDescent="0.35">
      <c r="A489" s="81"/>
      <c r="B489" s="48" t="s">
        <v>980</v>
      </c>
      <c r="C489" s="156" t="s">
        <v>0</v>
      </c>
      <c r="D489" s="156"/>
      <c r="E489" s="156"/>
      <c r="F489" s="156"/>
      <c r="G489" s="35" t="s">
        <v>1</v>
      </c>
      <c r="H489" s="60"/>
    </row>
    <row r="490" spans="1:8" s="27" customFormat="1" ht="25.5" customHeight="1" x14ac:dyDescent="0.25">
      <c r="A490" s="81" t="s">
        <v>353</v>
      </c>
      <c r="B490" s="91" t="s">
        <v>979</v>
      </c>
      <c r="C490" s="187"/>
      <c r="D490" s="154"/>
      <c r="E490" s="154"/>
      <c r="F490" s="188"/>
      <c r="G490" s="4" t="str">
        <f>IF(ISBLANK(C490),Controlemeldingen!$A$12,"")</f>
        <v>Voer een aantal (of 0) in</v>
      </c>
      <c r="H490" s="58"/>
    </row>
    <row r="491" spans="1:8" s="104" customFormat="1" ht="14.5" x14ac:dyDescent="0.35">
      <c r="A491" s="81" t="s">
        <v>354</v>
      </c>
      <c r="B491" s="91" t="s">
        <v>981</v>
      </c>
      <c r="C491" s="176" t="s">
        <v>2</v>
      </c>
      <c r="D491" s="177"/>
      <c r="E491" s="177"/>
      <c r="F491" s="178"/>
      <c r="G491" s="36" t="str">
        <f>IF(OR(C491="ja",C491="nee"),"",Controlemeldingen!$A$24)</f>
        <v>Selecteer Ja/Nee</v>
      </c>
      <c r="H491" s="63"/>
    </row>
    <row r="492" spans="1:8" s="27" customFormat="1" x14ac:dyDescent="0.25">
      <c r="A492" s="80"/>
      <c r="B492" s="47" t="s">
        <v>849</v>
      </c>
      <c r="H492" s="58"/>
    </row>
    <row r="493" spans="1:8" s="27" customFormat="1" x14ac:dyDescent="0.25">
      <c r="A493" s="80"/>
      <c r="B493" s="41"/>
      <c r="H493" s="58"/>
    </row>
    <row r="494" spans="1:8" s="27" customFormat="1" x14ac:dyDescent="0.25">
      <c r="A494" s="80"/>
      <c r="B494" s="41"/>
      <c r="H494" s="58"/>
    </row>
    <row r="495" spans="1:8" s="104" customFormat="1" ht="27" x14ac:dyDescent="0.35">
      <c r="A495" s="88">
        <v>4</v>
      </c>
      <c r="B495" s="92" t="s">
        <v>365</v>
      </c>
      <c r="C495" s="45"/>
      <c r="D495" s="45"/>
      <c r="E495" s="45"/>
      <c r="F495" s="45"/>
      <c r="G495" s="45"/>
      <c r="H495" s="59"/>
    </row>
    <row r="496" spans="1:8" s="104" customFormat="1" ht="27" x14ac:dyDescent="0.35">
      <c r="A496" s="88"/>
      <c r="B496" s="92"/>
      <c r="C496" s="45"/>
      <c r="D496" s="45"/>
      <c r="E496" s="45"/>
      <c r="F496" s="45"/>
      <c r="G496" s="45"/>
      <c r="H496" s="59"/>
    </row>
    <row r="497" spans="1:8" s="104" customFormat="1" ht="15" customHeight="1" x14ac:dyDescent="0.35">
      <c r="A497" s="88"/>
      <c r="B497" s="78" t="s">
        <v>359</v>
      </c>
      <c r="C497" s="156" t="s">
        <v>0</v>
      </c>
      <c r="D497" s="156"/>
      <c r="E497" s="156"/>
      <c r="F497" s="156"/>
      <c r="G497" s="29"/>
      <c r="H497" s="59"/>
    </row>
    <row r="498" spans="1:8" s="104" customFormat="1" ht="27" customHeight="1" x14ac:dyDescent="0.35">
      <c r="A498" s="81"/>
      <c r="B498" s="48" t="s">
        <v>355</v>
      </c>
      <c r="C498" s="182" t="s">
        <v>358</v>
      </c>
      <c r="D498" s="182"/>
      <c r="E498" s="182"/>
      <c r="F498" s="182"/>
      <c r="G498" s="35" t="s">
        <v>1</v>
      </c>
      <c r="H498" s="60"/>
    </row>
    <row r="499" spans="1:8" s="52" customFormat="1" ht="120" x14ac:dyDescent="0.25">
      <c r="A499" s="90" t="s">
        <v>356</v>
      </c>
      <c r="B499" s="95" t="s">
        <v>1605</v>
      </c>
      <c r="C499" s="169" t="s">
        <v>2</v>
      </c>
      <c r="D499" s="170"/>
      <c r="E499" s="170"/>
      <c r="F499" s="171"/>
      <c r="G499" s="51" t="str">
        <f>IF(OR($C$499=Controlemeldingen!$B$8,ISBLANK(C499)),Controlemeldingen!$A$8,"")</f>
        <v>Maak een keuze uit het drop-down menu</v>
      </c>
      <c r="H499" s="64"/>
    </row>
    <row r="500" spans="1:8" s="52" customFormat="1" ht="120" x14ac:dyDescent="0.25">
      <c r="A500" s="90" t="s">
        <v>357</v>
      </c>
      <c r="B500" s="95" t="s">
        <v>1606</v>
      </c>
      <c r="C500" s="169" t="s">
        <v>2</v>
      </c>
      <c r="D500" s="170"/>
      <c r="E500" s="170"/>
      <c r="F500" s="171"/>
      <c r="G500" s="51" t="str">
        <f>IF(OR($C$500=Controlemeldingen!$B$8,ISBLANK(C500)),Controlemeldingen!$A$8,"")</f>
        <v>Maak een keuze uit het drop-down menu</v>
      </c>
      <c r="H500" s="64"/>
    </row>
    <row r="501" spans="1:8" s="52" customFormat="1" ht="23.25" customHeight="1" x14ac:dyDescent="0.25">
      <c r="A501" s="90" t="s">
        <v>733</v>
      </c>
      <c r="B501" s="95" t="s">
        <v>748</v>
      </c>
      <c r="C501" s="150"/>
      <c r="D501" s="151"/>
      <c r="E501" s="151"/>
      <c r="F501" s="152"/>
      <c r="G501" s="4" t="str">
        <f>IF(OR(C501=Controlemeldingen!$B$9,ISBLANK(C501)),Controlemeldingen!$A$9,"")</f>
        <v>Geef een toelichting (optioneel) of kies "N.v.t."</v>
      </c>
      <c r="H501" s="64"/>
    </row>
    <row r="502" spans="1:8" s="104" customFormat="1" ht="15" customHeight="1" x14ac:dyDescent="0.35">
      <c r="A502" s="88"/>
      <c r="B502" s="47"/>
      <c r="C502" s="45"/>
      <c r="D502" s="45"/>
      <c r="E502" s="45"/>
      <c r="F502" s="45"/>
      <c r="G502" s="45"/>
      <c r="H502" s="59"/>
    </row>
    <row r="503" spans="1:8" s="104" customFormat="1" ht="27" customHeight="1" x14ac:dyDescent="0.35">
      <c r="A503" s="88"/>
      <c r="B503" s="92"/>
      <c r="C503" s="45"/>
      <c r="D503" s="45"/>
      <c r="E503" s="45"/>
      <c r="F503" s="45"/>
      <c r="G503" s="45"/>
      <c r="H503" s="59"/>
    </row>
    <row r="504" spans="1:8" s="104" customFormat="1" ht="15" customHeight="1" x14ac:dyDescent="0.35">
      <c r="A504" s="88"/>
      <c r="B504" s="78" t="s">
        <v>360</v>
      </c>
      <c r="C504" s="156" t="s">
        <v>27</v>
      </c>
      <c r="D504" s="156"/>
      <c r="E504" s="156"/>
      <c r="F504" s="156"/>
      <c r="G504" s="35" t="s">
        <v>1</v>
      </c>
      <c r="H504" s="59"/>
    </row>
    <row r="505" spans="1:8" s="52" customFormat="1" ht="100" x14ac:dyDescent="0.25">
      <c r="A505" s="90" t="s">
        <v>361</v>
      </c>
      <c r="B505" s="95" t="s">
        <v>1141</v>
      </c>
      <c r="C505" s="169" t="s">
        <v>2</v>
      </c>
      <c r="D505" s="170"/>
      <c r="E505" s="170"/>
      <c r="F505" s="171"/>
      <c r="G505" s="51" t="str">
        <f>IF(OR($C$505=Controlemeldingen!$B$8,ISBLANK(C505)),Controlemeldingen!$A$8,"")</f>
        <v>Maak een keuze uit het drop-down menu</v>
      </c>
      <c r="H505" s="58"/>
    </row>
    <row r="506" spans="1:8" s="27" customFormat="1" ht="27" customHeight="1" x14ac:dyDescent="0.25">
      <c r="A506" s="80"/>
      <c r="B506" s="41"/>
      <c r="H506" s="58"/>
    </row>
    <row r="507" spans="1:8" s="104" customFormat="1" ht="15" customHeight="1" x14ac:dyDescent="0.35">
      <c r="A507" s="88"/>
      <c r="B507" s="78" t="s">
        <v>362</v>
      </c>
      <c r="C507" s="156" t="s">
        <v>0</v>
      </c>
      <c r="D507" s="156"/>
      <c r="E507" s="156"/>
      <c r="F507" s="156"/>
      <c r="G507" s="35" t="s">
        <v>1</v>
      </c>
      <c r="H507" s="59"/>
    </row>
    <row r="508" spans="1:8" s="52" customFormat="1" ht="30" x14ac:dyDescent="0.25">
      <c r="A508" s="90" t="s">
        <v>366</v>
      </c>
      <c r="B508" s="95" t="s">
        <v>363</v>
      </c>
      <c r="C508" s="169" t="s">
        <v>2</v>
      </c>
      <c r="D508" s="170"/>
      <c r="E508" s="170"/>
      <c r="F508" s="171"/>
      <c r="G508" s="51" t="str">
        <f>IF(OR(ISBLANK(C508),C508=Controlemeldingen!$B$8),Controlemeldingen!$A$24,"")</f>
        <v>Selecteer Ja/Nee</v>
      </c>
      <c r="H508" s="64"/>
    </row>
    <row r="509" spans="1:8" s="27" customFormat="1" ht="25.5" customHeight="1" x14ac:dyDescent="0.25">
      <c r="A509" s="90" t="s">
        <v>368</v>
      </c>
      <c r="B509" s="91" t="s">
        <v>1690</v>
      </c>
      <c r="C509" s="183"/>
      <c r="D509" s="200"/>
      <c r="E509" s="200"/>
      <c r="F509" s="184"/>
      <c r="G509" s="36" t="str">
        <f>IF(AND(ISBLANK(C509),(OR((C508="Nee")))),Controlemeldingen!$A$10,"")</f>
        <v/>
      </c>
      <c r="H509" s="58"/>
    </row>
    <row r="510" spans="1:8" s="27" customFormat="1" ht="27" customHeight="1" x14ac:dyDescent="0.25">
      <c r="A510" s="80"/>
      <c r="B510" s="41"/>
      <c r="H510" s="58"/>
    </row>
    <row r="511" spans="1:8" s="104" customFormat="1" ht="15" customHeight="1" x14ac:dyDescent="0.35">
      <c r="A511" s="88"/>
      <c r="B511" s="78" t="s">
        <v>367</v>
      </c>
      <c r="C511" s="156" t="s">
        <v>0</v>
      </c>
      <c r="D511" s="156"/>
      <c r="E511" s="156"/>
      <c r="F511" s="156"/>
      <c r="G511" s="35" t="s">
        <v>1</v>
      </c>
      <c r="H511" s="59"/>
    </row>
    <row r="512" spans="1:8" s="52" customFormat="1" ht="20" x14ac:dyDescent="0.25">
      <c r="A512" s="90" t="s">
        <v>369</v>
      </c>
      <c r="B512" s="95" t="s">
        <v>984</v>
      </c>
      <c r="C512" s="169"/>
      <c r="D512" s="170"/>
      <c r="E512" s="170"/>
      <c r="F512" s="171"/>
      <c r="G512" s="51" t="str">
        <f>IF(ISBLANK(C512),Controlemeldingen!$A$12,"")</f>
        <v>Voer een aantal (of 0) in</v>
      </c>
      <c r="H512" s="64"/>
    </row>
    <row r="513" spans="1:8" s="27" customFormat="1" ht="25.5" customHeight="1" x14ac:dyDescent="0.25">
      <c r="A513" s="90" t="s">
        <v>370</v>
      </c>
      <c r="B513" s="91" t="s">
        <v>364</v>
      </c>
      <c r="C513" s="183"/>
      <c r="D513" s="200"/>
      <c r="E513" s="200"/>
      <c r="F513" s="184"/>
      <c r="G513" s="36" t="str">
        <f>IF(AND(C512&gt;0,ISBLANK(C513)),Controlemeldingen!$A$10,"")</f>
        <v/>
      </c>
      <c r="H513" s="58"/>
    </row>
    <row r="514" spans="1:8" s="27" customFormat="1" ht="27" customHeight="1" x14ac:dyDescent="0.25">
      <c r="A514" s="80"/>
      <c r="B514" s="41"/>
      <c r="H514" s="58"/>
    </row>
    <row r="515" spans="1:8" s="104" customFormat="1" ht="15" customHeight="1" x14ac:dyDescent="0.35">
      <c r="A515" s="88"/>
      <c r="B515" s="78" t="s">
        <v>373</v>
      </c>
      <c r="C515" s="156" t="s">
        <v>0</v>
      </c>
      <c r="D515" s="156"/>
      <c r="E515" s="156"/>
      <c r="F515" s="156"/>
      <c r="G515" s="35" t="s">
        <v>1</v>
      </c>
      <c r="H515" s="59"/>
    </row>
    <row r="516" spans="1:8" s="52" customFormat="1" ht="20" x14ac:dyDescent="0.25">
      <c r="A516" s="90" t="s">
        <v>371</v>
      </c>
      <c r="B516" s="95" t="s">
        <v>734</v>
      </c>
      <c r="C516" s="169"/>
      <c r="D516" s="170"/>
      <c r="E516" s="170"/>
      <c r="F516" s="171"/>
      <c r="G516" s="51" t="str">
        <f>IF(ISBLANK(C516),Controlemeldingen!$A$12,"")</f>
        <v>Voer een aantal (of 0) in</v>
      </c>
      <c r="H516" s="64"/>
    </row>
    <row r="517" spans="1:8" s="52" customFormat="1" x14ac:dyDescent="0.25">
      <c r="A517" s="90" t="s">
        <v>372</v>
      </c>
      <c r="B517" s="95" t="s">
        <v>1054</v>
      </c>
      <c r="C517" s="169"/>
      <c r="D517" s="170"/>
      <c r="E517" s="170"/>
      <c r="F517" s="171"/>
      <c r="G517" s="51" t="str">
        <f>IF(ISBLANK(C517),Controlemeldingen!$A$12,"")</f>
        <v>Voer een aantal (of 0) in</v>
      </c>
      <c r="H517" s="64"/>
    </row>
    <row r="518" spans="1:8" s="52" customFormat="1" x14ac:dyDescent="0.25">
      <c r="A518" s="90" t="s">
        <v>1053</v>
      </c>
      <c r="B518" s="95" t="s">
        <v>1055</v>
      </c>
      <c r="C518" s="169"/>
      <c r="D518" s="170"/>
      <c r="E518" s="170"/>
      <c r="F518" s="171"/>
      <c r="G518" s="51" t="str">
        <f>IF(ISBLANK(C518),Controlemeldingen!$A$12,"")</f>
        <v>Voer een aantal (of 0) in</v>
      </c>
      <c r="H518" s="64"/>
    </row>
    <row r="519" spans="1:8" s="27" customFormat="1" x14ac:dyDescent="0.25">
      <c r="A519" s="80"/>
      <c r="B519" s="41"/>
      <c r="H519" s="58"/>
    </row>
    <row r="520" spans="1:8" s="27" customFormat="1" x14ac:dyDescent="0.25">
      <c r="A520" s="80"/>
      <c r="B520" s="41"/>
      <c r="H520" s="58"/>
    </row>
    <row r="521" spans="1:8" s="27" customFormat="1" x14ac:dyDescent="0.25">
      <c r="A521" s="80"/>
      <c r="B521" s="41"/>
      <c r="H521" s="58"/>
    </row>
    <row r="522" spans="1:8" s="27" customFormat="1" x14ac:dyDescent="0.25">
      <c r="A522" s="80"/>
      <c r="B522" s="41"/>
      <c r="H522" s="58"/>
    </row>
    <row r="523" spans="1:8" s="27" customFormat="1" x14ac:dyDescent="0.25">
      <c r="A523" s="80"/>
      <c r="B523" s="41"/>
      <c r="H523" s="58"/>
    </row>
    <row r="524" spans="1:8" s="27" customFormat="1" x14ac:dyDescent="0.25">
      <c r="A524" s="80"/>
      <c r="B524" s="41"/>
      <c r="H524" s="58"/>
    </row>
    <row r="525" spans="1:8" s="27" customFormat="1" ht="27" x14ac:dyDescent="0.25">
      <c r="A525" s="88">
        <v>5</v>
      </c>
      <c r="B525" s="92" t="s">
        <v>400</v>
      </c>
      <c r="C525" s="75"/>
      <c r="D525" s="75"/>
      <c r="H525" s="58"/>
    </row>
    <row r="526" spans="1:8" s="27" customFormat="1" x14ac:dyDescent="0.25">
      <c r="A526" s="80"/>
      <c r="B526" s="83" t="s">
        <v>374</v>
      </c>
      <c r="C526" s="84"/>
      <c r="D526" s="85"/>
      <c r="E526" s="33"/>
      <c r="F526" s="33"/>
      <c r="H526" s="58"/>
    </row>
    <row r="527" spans="1:8" s="27" customFormat="1" x14ac:dyDescent="0.25">
      <c r="A527" s="80"/>
      <c r="B527" s="86"/>
      <c r="C527" s="75"/>
      <c r="D527" s="75"/>
      <c r="H527" s="58"/>
    </row>
    <row r="528" spans="1:8" s="27" customFormat="1" ht="20.25" customHeight="1" x14ac:dyDescent="0.25">
      <c r="A528" s="80"/>
      <c r="B528" s="201"/>
      <c r="C528" s="201"/>
      <c r="D528" s="201"/>
      <c r="E528" s="201"/>
      <c r="F528" s="201"/>
      <c r="G528" s="201"/>
      <c r="H528" s="58"/>
    </row>
    <row r="529" spans="1:8" s="27" customFormat="1" x14ac:dyDescent="0.25">
      <c r="A529" s="80"/>
      <c r="B529" s="42"/>
      <c r="C529" s="28"/>
      <c r="H529" s="58"/>
    </row>
    <row r="530" spans="1:8" s="27" customFormat="1" x14ac:dyDescent="0.25">
      <c r="A530" s="80"/>
      <c r="B530" s="78" t="s">
        <v>448</v>
      </c>
      <c r="H530" s="58"/>
    </row>
    <row r="531" spans="1:8" s="27" customFormat="1" x14ac:dyDescent="0.25">
      <c r="A531" s="80"/>
      <c r="B531" s="43"/>
      <c r="H531" s="58"/>
    </row>
    <row r="532" spans="1:8" s="27" customFormat="1" x14ac:dyDescent="0.25">
      <c r="A532" s="81"/>
      <c r="B532" s="96" t="s">
        <v>447</v>
      </c>
      <c r="C532" s="3"/>
      <c r="D532" s="3"/>
      <c r="E532" s="3"/>
      <c r="F532" s="3"/>
      <c r="G532" s="3"/>
      <c r="H532" s="58"/>
    </row>
    <row r="533" spans="1:8" s="27" customFormat="1" x14ac:dyDescent="0.25">
      <c r="A533" s="80"/>
      <c r="B533" s="41"/>
      <c r="C533" s="156" t="s">
        <v>0</v>
      </c>
      <c r="D533" s="156"/>
      <c r="E533" s="156"/>
      <c r="F533" s="156"/>
      <c r="G533" s="35" t="s">
        <v>1</v>
      </c>
      <c r="H533" s="58"/>
    </row>
    <row r="534" spans="1:8" s="27" customFormat="1" ht="14.25" customHeight="1" x14ac:dyDescent="0.25">
      <c r="A534" s="81" t="s">
        <v>1607</v>
      </c>
      <c r="B534" s="1" t="s">
        <v>1721</v>
      </c>
      <c r="C534" s="150" t="s">
        <v>2</v>
      </c>
      <c r="D534" s="151"/>
      <c r="E534" s="151"/>
      <c r="F534" s="152"/>
      <c r="G534" s="4" t="str">
        <f>IF(OR(C534=Controlemeldingen!$B$8,ISBLANK(C534)),Controlemeldingen!$A$8,"")</f>
        <v>Maak een keuze uit het drop-down menu</v>
      </c>
      <c r="H534" s="58"/>
    </row>
    <row r="535" spans="1:8" s="27" customFormat="1" x14ac:dyDescent="0.25">
      <c r="A535" s="80"/>
      <c r="B535" s="41"/>
      <c r="H535" s="58"/>
    </row>
    <row r="536" spans="1:8" s="27" customFormat="1" ht="30.5" x14ac:dyDescent="0.25">
      <c r="A536" s="81"/>
      <c r="B536" s="48" t="s">
        <v>1615</v>
      </c>
      <c r="C536" s="168" t="s">
        <v>0</v>
      </c>
      <c r="D536" s="168"/>
      <c r="E536" s="168"/>
      <c r="F536" s="168"/>
      <c r="G536" s="23" t="s">
        <v>1</v>
      </c>
      <c r="H536" s="58"/>
    </row>
    <row r="537" spans="1:8" s="27" customFormat="1" ht="14.25" customHeight="1" x14ac:dyDescent="0.25">
      <c r="A537" s="81" t="s">
        <v>1608</v>
      </c>
      <c r="B537" s="1" t="s">
        <v>1074</v>
      </c>
      <c r="C537" s="150" t="s">
        <v>2</v>
      </c>
      <c r="D537" s="151"/>
      <c r="E537" s="151"/>
      <c r="F537" s="152"/>
      <c r="G537" s="4" t="str">
        <f>IF(OR(C537=Controlemeldingen!$B$8,ISBLANK(C537)),Controlemeldingen!$A$8,"")</f>
        <v>Maak een keuze uit het drop-down menu</v>
      </c>
      <c r="H537" s="58"/>
    </row>
    <row r="538" spans="1:8" s="27" customFormat="1" ht="14.25" customHeight="1" x14ac:dyDescent="0.25">
      <c r="A538" s="81" t="s">
        <v>1609</v>
      </c>
      <c r="B538" s="1" t="s">
        <v>1075</v>
      </c>
      <c r="C538" s="150" t="s">
        <v>2</v>
      </c>
      <c r="D538" s="151"/>
      <c r="E538" s="151"/>
      <c r="F538" s="152"/>
      <c r="G538" s="4" t="str">
        <f>IF(OR(C538=Controlemeldingen!$B$8,ISBLANK(C538)),Controlemeldingen!$A$8,"")</f>
        <v>Maak een keuze uit het drop-down menu</v>
      </c>
      <c r="H538" s="58"/>
    </row>
    <row r="539" spans="1:8" s="27" customFormat="1" ht="14.25" customHeight="1" x14ac:dyDescent="0.25">
      <c r="A539" s="81" t="s">
        <v>1610</v>
      </c>
      <c r="B539" s="1" t="s">
        <v>1076</v>
      </c>
      <c r="C539" s="150" t="s">
        <v>2</v>
      </c>
      <c r="D539" s="151"/>
      <c r="E539" s="151"/>
      <c r="F539" s="152"/>
      <c r="G539" s="4" t="str">
        <f>IF(OR(C539=Controlemeldingen!$B$8,ISBLANK(C539)),Controlemeldingen!$A$8,"")</f>
        <v>Maak een keuze uit het drop-down menu</v>
      </c>
      <c r="H539" s="58"/>
    </row>
    <row r="540" spans="1:8" s="27" customFormat="1" ht="14.25" customHeight="1" x14ac:dyDescent="0.25">
      <c r="A540" s="81" t="s">
        <v>1611</v>
      </c>
      <c r="B540" s="1" t="s">
        <v>1077</v>
      </c>
      <c r="C540" s="150" t="s">
        <v>2</v>
      </c>
      <c r="D540" s="151"/>
      <c r="E540" s="151"/>
      <c r="F540" s="152"/>
      <c r="G540" s="4" t="str">
        <f>IF(OR(C540=Controlemeldingen!$B$8,ISBLANK(C540)),Controlemeldingen!$A$8,"")</f>
        <v>Maak een keuze uit het drop-down menu</v>
      </c>
      <c r="H540" s="58"/>
    </row>
    <row r="541" spans="1:8" s="27" customFormat="1" ht="14.25" customHeight="1" x14ac:dyDescent="0.25">
      <c r="A541" s="81" t="s">
        <v>1612</v>
      </c>
      <c r="B541" s="1" t="s">
        <v>1078</v>
      </c>
      <c r="C541" s="150" t="s">
        <v>2</v>
      </c>
      <c r="D541" s="151"/>
      <c r="E541" s="151"/>
      <c r="F541" s="152"/>
      <c r="G541" s="4" t="str">
        <f>IF(OR(C541=Controlemeldingen!$B$8,ISBLANK(C541)),Controlemeldingen!$A$8,"")</f>
        <v>Maak een keuze uit het drop-down menu</v>
      </c>
      <c r="H541" s="58"/>
    </row>
    <row r="542" spans="1:8" s="27" customFormat="1" ht="14.25" customHeight="1" x14ac:dyDescent="0.25">
      <c r="A542" s="81" t="s">
        <v>1613</v>
      </c>
      <c r="B542" s="94" t="s">
        <v>1079</v>
      </c>
      <c r="C542" s="150" t="s">
        <v>2</v>
      </c>
      <c r="D542" s="151"/>
      <c r="E542" s="151"/>
      <c r="F542" s="152"/>
      <c r="G542" s="4" t="str">
        <f>IF(OR(C542=Controlemeldingen!$B$8,ISBLANK(C542)),Controlemeldingen!$A$8,"")</f>
        <v>Maak een keuze uit het drop-down menu</v>
      </c>
      <c r="H542" s="58"/>
    </row>
    <row r="543" spans="1:8" s="27" customFormat="1" ht="14.25" customHeight="1" x14ac:dyDescent="0.25">
      <c r="A543" s="81" t="s">
        <v>1614</v>
      </c>
      <c r="B543" s="94" t="s">
        <v>1080</v>
      </c>
      <c r="C543" s="150" t="s">
        <v>2</v>
      </c>
      <c r="D543" s="151"/>
      <c r="E543" s="151"/>
      <c r="F543" s="152"/>
      <c r="G543" s="4" t="str">
        <f>IF(OR(C543=Controlemeldingen!$B$8,ISBLANK(C543)),Controlemeldingen!$A$8,"")</f>
        <v>Maak een keuze uit het drop-down menu</v>
      </c>
      <c r="H543" s="58"/>
    </row>
    <row r="544" spans="1:8" s="27" customFormat="1" x14ac:dyDescent="0.25">
      <c r="A544" s="80"/>
      <c r="B544" s="41"/>
      <c r="H544" s="58"/>
    </row>
    <row r="545" spans="1:8" s="27" customFormat="1" ht="30.5" x14ac:dyDescent="0.25">
      <c r="A545" s="81"/>
      <c r="B545" s="48" t="s">
        <v>1723</v>
      </c>
      <c r="C545" s="156" t="s">
        <v>0</v>
      </c>
      <c r="D545" s="156"/>
      <c r="E545" s="156"/>
      <c r="F545" s="156"/>
      <c r="G545" s="35" t="s">
        <v>1</v>
      </c>
      <c r="H545" s="58"/>
    </row>
    <row r="546" spans="1:8" s="27" customFormat="1" x14ac:dyDescent="0.25">
      <c r="A546" s="81" t="s">
        <v>1618</v>
      </c>
      <c r="B546" s="1" t="s">
        <v>1722</v>
      </c>
      <c r="C546" s="189"/>
      <c r="D546" s="190"/>
      <c r="E546" s="190"/>
      <c r="F546" s="191"/>
      <c r="G546" s="4" t="str">
        <f>IF(AND(ISBLANK(C546),(OR((C534=Lists!$C$19),(C534=Lists!$D$19),(C534=Lists!$E$19),(C534=Lists!$B$19)))),Controlemeldingen!$A$20,"")</f>
        <v>Voer een datum in (format: mm/yyyy of mm-yyyy)</v>
      </c>
      <c r="H546" s="58"/>
    </row>
    <row r="547" spans="1:8" s="27" customFormat="1" ht="14.25" customHeight="1" x14ac:dyDescent="0.25">
      <c r="A547" s="81" t="s">
        <v>1617</v>
      </c>
      <c r="B547" s="1" t="s">
        <v>113</v>
      </c>
      <c r="C547" s="150" t="s">
        <v>2</v>
      </c>
      <c r="D547" s="151"/>
      <c r="E547" s="151"/>
      <c r="F547" s="152"/>
      <c r="G547" s="4" t="str">
        <f>IF(OR(C547=Lists!$B$32,ISBLANK(C547)),Controlemeldingen!$A$11,"")</f>
        <v xml:space="preserve">Selecteer een antwoord (verplicht) </v>
      </c>
      <c r="H547" s="58"/>
    </row>
    <row r="548" spans="1:8" s="27" customFormat="1" ht="14.25" customHeight="1" x14ac:dyDescent="0.25">
      <c r="A548" s="81"/>
      <c r="B548" s="81"/>
      <c r="C548" s="81"/>
      <c r="D548" s="81"/>
      <c r="E548" s="81"/>
      <c r="F548" s="81"/>
      <c r="G548" s="81"/>
      <c r="H548" s="81"/>
    </row>
    <row r="549" spans="1:8" s="27" customFormat="1" x14ac:dyDescent="0.25">
      <c r="A549" s="82"/>
      <c r="B549" s="34"/>
      <c r="C549" s="156" t="s">
        <v>0</v>
      </c>
      <c r="D549" s="156"/>
      <c r="E549" s="156"/>
      <c r="F549" s="156"/>
      <c r="G549" s="35" t="s">
        <v>1</v>
      </c>
      <c r="H549" s="58"/>
    </row>
    <row r="550" spans="1:8" s="27" customFormat="1" ht="14.25" customHeight="1" x14ac:dyDescent="0.25">
      <c r="A550" s="81" t="s">
        <v>1619</v>
      </c>
      <c r="B550" s="37" t="s">
        <v>1724</v>
      </c>
      <c r="C550" s="150" t="s">
        <v>2</v>
      </c>
      <c r="D550" s="151"/>
      <c r="E550" s="151"/>
      <c r="F550" s="152"/>
      <c r="G550" s="4" t="str">
        <f>IF(OR(C550=Controlemeldingen!$B$8,ISBLANK(C550)),Controlemeldingen!$A$8,"")</f>
        <v>Maak een keuze uit het drop-down menu</v>
      </c>
      <c r="H550" s="65"/>
    </row>
    <row r="551" spans="1:8" s="27" customFormat="1" ht="20" x14ac:dyDescent="0.25">
      <c r="A551" s="81" t="s">
        <v>1620</v>
      </c>
      <c r="B551" s="37" t="s">
        <v>735</v>
      </c>
      <c r="C551" s="150" t="s">
        <v>2</v>
      </c>
      <c r="D551" s="151"/>
      <c r="E551" s="151"/>
      <c r="F551" s="152"/>
      <c r="G551" s="4" t="str">
        <f>IF(OR(C551=Controlemeldingen!$B$8,ISBLANK(C551)),Controlemeldingen!$A$8,"")</f>
        <v>Maak een keuze uit het drop-down menu</v>
      </c>
      <c r="H551" s="65"/>
    </row>
    <row r="552" spans="1:8" s="27" customFormat="1" ht="20" x14ac:dyDescent="0.25">
      <c r="A552" s="81" t="s">
        <v>1621</v>
      </c>
      <c r="B552" s="37" t="s">
        <v>1616</v>
      </c>
      <c r="C552" s="150" t="s">
        <v>2</v>
      </c>
      <c r="D552" s="151"/>
      <c r="E552" s="151"/>
      <c r="F552" s="152"/>
      <c r="G552" s="4" t="str">
        <f>IF(OR(C552=Controlemeldingen!$B$8,ISBLANK(C552)),Controlemeldingen!$A$8,"")</f>
        <v>Maak een keuze uit het drop-down menu</v>
      </c>
      <c r="H552" s="65"/>
    </row>
    <row r="553" spans="1:8" s="27" customFormat="1" ht="14.25" customHeight="1" x14ac:dyDescent="0.25">
      <c r="A553" s="80"/>
      <c r="B553" s="43"/>
      <c r="H553" s="58"/>
    </row>
    <row r="554" spans="1:8" s="27" customFormat="1" ht="14.25" customHeight="1" x14ac:dyDescent="0.25">
      <c r="A554" s="81"/>
      <c r="B554" s="96" t="s">
        <v>737</v>
      </c>
      <c r="C554" s="3"/>
      <c r="D554" s="3"/>
      <c r="E554" s="3"/>
      <c r="F554" s="3"/>
      <c r="G554" s="3"/>
      <c r="H554" s="58"/>
    </row>
    <row r="555" spans="1:8" s="27" customFormat="1" ht="14.25" customHeight="1" x14ac:dyDescent="0.25">
      <c r="A555" s="81"/>
      <c r="B555" s="3"/>
      <c r="C555" s="156" t="s">
        <v>0</v>
      </c>
      <c r="D555" s="156"/>
      <c r="E555" s="156"/>
      <c r="F555" s="156"/>
      <c r="G555" s="35" t="s">
        <v>1</v>
      </c>
      <c r="H555" s="58"/>
    </row>
    <row r="556" spans="1:8" s="27" customFormat="1" ht="14.25" customHeight="1" x14ac:dyDescent="0.25">
      <c r="A556" s="81" t="s">
        <v>1622</v>
      </c>
      <c r="B556" s="1" t="s">
        <v>1725</v>
      </c>
      <c r="C556" s="150" t="s">
        <v>2</v>
      </c>
      <c r="D556" s="151"/>
      <c r="E556" s="151"/>
      <c r="F556" s="152"/>
      <c r="G556" s="4" t="str">
        <f>IF(OR(C556=Controlemeldingen!$B$8,ISBLANK(C556)),Controlemeldingen!$A$8,"")</f>
        <v>Maak een keuze uit het drop-down menu</v>
      </c>
      <c r="H556" s="58"/>
    </row>
    <row r="557" spans="1:8" s="27" customFormat="1" ht="14.25" customHeight="1" x14ac:dyDescent="0.25">
      <c r="A557" s="81"/>
      <c r="B557" s="3"/>
      <c r="G557" s="23"/>
      <c r="H557" s="58"/>
    </row>
    <row r="558" spans="1:8" s="27" customFormat="1" ht="20.5" x14ac:dyDescent="0.25">
      <c r="A558" s="81"/>
      <c r="B558" s="48" t="s">
        <v>1623</v>
      </c>
      <c r="C558" s="156" t="s">
        <v>1096</v>
      </c>
      <c r="D558" s="156"/>
      <c r="E558" s="156"/>
      <c r="F558" s="156"/>
      <c r="G558" s="35" t="s">
        <v>1</v>
      </c>
      <c r="H558" s="58"/>
    </row>
    <row r="559" spans="1:8" s="27" customFormat="1" x14ac:dyDescent="0.25">
      <c r="A559" s="81" t="s">
        <v>127</v>
      </c>
      <c r="B559" s="1" t="s">
        <v>1095</v>
      </c>
      <c r="C559" s="164"/>
      <c r="D559" s="165"/>
      <c r="E559" s="165"/>
      <c r="F559" s="166"/>
      <c r="G559" s="4" t="str">
        <f>IF((ISBLANK(C559)),Controlemeldingen!$A$39,"")</f>
        <v>Voer een datum in (dd/mm/yyyy of dd-mm-yyyy)</v>
      </c>
      <c r="H559" s="58"/>
    </row>
    <row r="560" spans="1:8" s="27" customFormat="1" x14ac:dyDescent="0.25">
      <c r="A560" s="81"/>
      <c r="B560" s="3"/>
      <c r="C560" s="156" t="s">
        <v>0</v>
      </c>
      <c r="D560" s="156"/>
      <c r="E560" s="156"/>
      <c r="F560" s="156"/>
      <c r="G560" s="35" t="s">
        <v>1</v>
      </c>
      <c r="H560" s="58"/>
    </row>
    <row r="561" spans="1:8" s="27" customFormat="1" x14ac:dyDescent="0.25">
      <c r="A561" s="81" t="s">
        <v>1624</v>
      </c>
      <c r="B561" s="1" t="s">
        <v>738</v>
      </c>
      <c r="C561" s="150" t="s">
        <v>2</v>
      </c>
      <c r="D561" s="151"/>
      <c r="E561" s="151"/>
      <c r="F561" s="152"/>
      <c r="G561" s="4" t="str">
        <f>IF(OR(C561=Controlemeldingen!$B$8,ISBLANK(C561)),Controlemeldingen!$A$8,"")</f>
        <v>Maak een keuze uit het drop-down menu</v>
      </c>
      <c r="H561" s="58"/>
    </row>
    <row r="562" spans="1:8" s="27" customFormat="1" x14ac:dyDescent="0.25">
      <c r="A562" s="81" t="s">
        <v>1625</v>
      </c>
      <c r="B562" s="1" t="s">
        <v>396</v>
      </c>
      <c r="C562" s="150" t="s">
        <v>68</v>
      </c>
      <c r="D562" s="151"/>
      <c r="E562" s="151"/>
      <c r="F562" s="152"/>
      <c r="G562" s="4" t="str">
        <f>IF($C$561=Lists!$G$37,IF(OR(C562=Controlemeldingen!$B$9,ISBLANK(C562)),Controlemeldingen!$A$10,""),"")</f>
        <v/>
      </c>
      <c r="H562" s="58"/>
    </row>
    <row r="563" spans="1:8" s="27" customFormat="1" x14ac:dyDescent="0.25">
      <c r="A563" s="81"/>
      <c r="B563" s="81"/>
      <c r="C563" s="81"/>
      <c r="D563" s="81"/>
      <c r="E563" s="81"/>
      <c r="F563" s="81"/>
      <c r="G563" s="81"/>
      <c r="H563" s="58"/>
    </row>
    <row r="564" spans="1:8" s="27" customFormat="1" x14ac:dyDescent="0.25">
      <c r="A564" s="3"/>
      <c r="B564" s="3"/>
      <c r="C564" s="3"/>
      <c r="D564" s="3"/>
      <c r="E564" s="134" t="s">
        <v>1635</v>
      </c>
      <c r="F564" s="134" t="s">
        <v>1636</v>
      </c>
      <c r="G564" s="3"/>
      <c r="H564" s="58"/>
    </row>
    <row r="565" spans="1:8" s="27" customFormat="1" ht="60" x14ac:dyDescent="0.25">
      <c r="A565" s="3"/>
      <c r="B565" s="1" t="s">
        <v>1637</v>
      </c>
      <c r="C565" s="3"/>
      <c r="D565" s="3"/>
      <c r="E565" s="122" t="s">
        <v>1081</v>
      </c>
      <c r="F565" s="122" t="s">
        <v>1082</v>
      </c>
      <c r="G565" s="23" t="s">
        <v>1</v>
      </c>
      <c r="H565" s="58"/>
    </row>
    <row r="566" spans="1:8" s="27" customFormat="1" x14ac:dyDescent="0.25">
      <c r="A566" s="3" t="s">
        <v>389</v>
      </c>
      <c r="B566" s="94" t="s">
        <v>1083</v>
      </c>
      <c r="C566" s="123"/>
      <c r="E566" s="124"/>
      <c r="F566" s="125"/>
      <c r="G566" s="4" t="str">
        <f>IF(OR(ISBLANK(E566),ISBLANK(F566)),Controlemeldingen!$A$16,IF(AND(E566="Nee",F566&gt;0),Controlemeldingen!$A$38,""))</f>
        <v>Maak een keuze, en voer een aantal (of 0) in</v>
      </c>
      <c r="H566" s="58"/>
    </row>
    <row r="567" spans="1:8" s="27" customFormat="1" x14ac:dyDescent="0.25">
      <c r="A567" s="3" t="s">
        <v>390</v>
      </c>
      <c r="B567" s="94" t="s">
        <v>1084</v>
      </c>
      <c r="C567" s="123"/>
      <c r="E567" s="124"/>
      <c r="F567" s="125"/>
      <c r="G567" s="4" t="str">
        <f>IF(OR(ISBLANK(E567),ISBLANK(F567)),Controlemeldingen!$A$16,IF(AND(E567="Nee",F567&gt;0),Controlemeldingen!$A$38,""))</f>
        <v>Maak een keuze, en voer een aantal (of 0) in</v>
      </c>
      <c r="H567" s="58"/>
    </row>
    <row r="568" spans="1:8" s="27" customFormat="1" x14ac:dyDescent="0.25">
      <c r="A568" s="3" t="s">
        <v>1626</v>
      </c>
      <c r="B568" s="94" t="s">
        <v>1085</v>
      </c>
      <c r="C568" s="123"/>
      <c r="E568" s="124"/>
      <c r="F568" s="125"/>
      <c r="G568" s="4" t="str">
        <f>IF(OR(ISBLANK(E568),ISBLANK(F568)),Controlemeldingen!$A$16,IF(AND(E568="Nee",F568&gt;0),Controlemeldingen!$A$38,""))</f>
        <v>Maak een keuze, en voer een aantal (of 0) in</v>
      </c>
      <c r="H568" s="58"/>
    </row>
    <row r="569" spans="1:8" s="27" customFormat="1" x14ac:dyDescent="0.25">
      <c r="A569" s="3" t="s">
        <v>1627</v>
      </c>
      <c r="B569" s="94" t="s">
        <v>1086</v>
      </c>
      <c r="C569" s="123"/>
      <c r="E569" s="124"/>
      <c r="F569" s="125"/>
      <c r="G569" s="4" t="str">
        <f>IF(OR(ISBLANK(E569),ISBLANK(F569)),Controlemeldingen!$A$16,IF(AND(E569="Nee",F569&gt;0),Controlemeldingen!$A$38,""))</f>
        <v>Maak een keuze, en voer een aantal (of 0) in</v>
      </c>
      <c r="H569" s="58"/>
    </row>
    <row r="570" spans="1:8" s="27" customFormat="1" x14ac:dyDescent="0.25">
      <c r="A570" s="3" t="s">
        <v>1628</v>
      </c>
      <c r="B570" s="94" t="s">
        <v>1087</v>
      </c>
      <c r="C570" s="123"/>
      <c r="E570" s="124"/>
      <c r="F570" s="125"/>
      <c r="G570" s="4" t="str">
        <f>IF(OR(ISBLANK(E570),ISBLANK(F570)),Controlemeldingen!$A$16,IF(AND(E570="Nee",F570&gt;0),Controlemeldingen!$A$38,""))</f>
        <v>Maak een keuze, en voer een aantal (of 0) in</v>
      </c>
      <c r="H570" s="58"/>
    </row>
    <row r="571" spans="1:8" s="27" customFormat="1" x14ac:dyDescent="0.25">
      <c r="A571" s="3" t="s">
        <v>1629</v>
      </c>
      <c r="B571" s="94" t="s">
        <v>1088</v>
      </c>
      <c r="C571" s="123"/>
      <c r="E571" s="124"/>
      <c r="F571" s="125"/>
      <c r="G571" s="4" t="str">
        <f>IF(OR(ISBLANK(E571),ISBLANK(F571)),Controlemeldingen!$A$16,IF(AND(E571="Nee",F571&gt;0),Controlemeldingen!$A$38,""))</f>
        <v>Maak een keuze, en voer een aantal (of 0) in</v>
      </c>
      <c r="H571" s="58"/>
    </row>
    <row r="572" spans="1:8" s="27" customFormat="1" x14ac:dyDescent="0.25">
      <c r="A572" s="3" t="s">
        <v>1628</v>
      </c>
      <c r="B572" s="94" t="s">
        <v>1089</v>
      </c>
      <c r="C572" s="123"/>
      <c r="E572" s="124"/>
      <c r="F572" s="125"/>
      <c r="G572" s="4" t="str">
        <f>IF(OR(ISBLANK(E572),ISBLANK(F572)),Controlemeldingen!$A$16,IF(AND(E572="Nee",F572&gt;0),Controlemeldingen!$A$38,""))</f>
        <v>Maak een keuze, en voer een aantal (of 0) in</v>
      </c>
      <c r="H572" s="58"/>
    </row>
    <row r="573" spans="1:8" s="27" customFormat="1" x14ac:dyDescent="0.25">
      <c r="A573" s="3" t="s">
        <v>1630</v>
      </c>
      <c r="B573" s="94" t="s">
        <v>1090</v>
      </c>
      <c r="C573" s="123"/>
      <c r="E573" s="124"/>
      <c r="F573" s="125"/>
      <c r="G573" s="4" t="str">
        <f>IF(OR(ISBLANK(E573),ISBLANK(F573)),Controlemeldingen!$A$16,IF(AND(E573="Nee",F573&gt;0),Controlemeldingen!$A$38,""))</f>
        <v>Maak een keuze, en voer een aantal (of 0) in</v>
      </c>
      <c r="H573" s="58"/>
    </row>
    <row r="574" spans="1:8" s="27" customFormat="1" x14ac:dyDescent="0.25">
      <c r="A574" s="3" t="s">
        <v>1631</v>
      </c>
      <c r="B574" s="94" t="s">
        <v>1091</v>
      </c>
      <c r="C574" s="123"/>
      <c r="E574" s="124"/>
      <c r="F574" s="125"/>
      <c r="G574" s="4" t="str">
        <f>IF(OR(ISBLANK(E574),ISBLANK(F574)),Controlemeldingen!$A$16,IF(AND(E574="Nee",F574&gt;0),Controlemeldingen!$A$38,""))</f>
        <v>Maak een keuze, en voer een aantal (of 0) in</v>
      </c>
      <c r="H574" s="58"/>
    </row>
    <row r="575" spans="1:8" s="27" customFormat="1" x14ac:dyDescent="0.25">
      <c r="A575" s="3" t="s">
        <v>1632</v>
      </c>
      <c r="B575" s="94" t="s">
        <v>1092</v>
      </c>
      <c r="C575" s="30"/>
      <c r="E575" s="124"/>
      <c r="F575" s="125"/>
      <c r="G575" s="4" t="str">
        <f>IF(OR(ISBLANK(E575),ISBLANK(F575)),Controlemeldingen!$A$16,IF(AND(E575="Nee",F575&gt;0),Controlemeldingen!$A$38,""))</f>
        <v>Maak een keuze, en voer een aantal (of 0) in</v>
      </c>
      <c r="H575" s="58"/>
    </row>
    <row r="576" spans="1:8" s="27" customFormat="1" x14ac:dyDescent="0.25">
      <c r="A576" s="3" t="s">
        <v>1633</v>
      </c>
      <c r="B576" s="94" t="s">
        <v>1093</v>
      </c>
      <c r="C576" s="123"/>
      <c r="E576" s="124"/>
      <c r="F576" s="125"/>
      <c r="G576" s="4" t="str">
        <f>IF(OR(ISBLANK(E576),ISBLANK(F576)),Controlemeldingen!$A$16,IF(AND(E576="Nee",F576&gt;0),Controlemeldingen!$A$38,""))</f>
        <v>Maak een keuze, en voer een aantal (of 0) in</v>
      </c>
      <c r="H576" s="58"/>
    </row>
    <row r="577" spans="1:9" s="27" customFormat="1" x14ac:dyDescent="0.25">
      <c r="A577" s="3" t="s">
        <v>1634</v>
      </c>
      <c r="B577" s="94" t="s">
        <v>1094</v>
      </c>
      <c r="C577" s="123"/>
      <c r="E577" s="124"/>
      <c r="F577" s="125"/>
      <c r="G577" s="4" t="str">
        <f>IF(OR(ISBLANK(E577),ISBLANK(F577)),Controlemeldingen!$A$16,IF(AND(E577="Nee",F577&gt;0),Controlemeldingen!$A$38,""))</f>
        <v>Maak een keuze, en voer een aantal (of 0) in</v>
      </c>
      <c r="H577" s="58"/>
    </row>
    <row r="578" spans="1:9" s="27" customFormat="1" x14ac:dyDescent="0.25">
      <c r="A578" s="81"/>
      <c r="B578" s="81"/>
      <c r="C578" s="81"/>
      <c r="D578" s="81"/>
      <c r="E578" s="81"/>
      <c r="F578" s="81"/>
      <c r="G578" s="81"/>
      <c r="H578" s="58"/>
    </row>
    <row r="579" spans="1:9" s="27" customFormat="1" x14ac:dyDescent="0.25">
      <c r="A579" s="81"/>
      <c r="B579" s="81"/>
      <c r="C579" s="81"/>
      <c r="D579" s="81"/>
      <c r="E579" s="81"/>
      <c r="F579" s="81"/>
      <c r="G579" s="81"/>
      <c r="H579" s="81"/>
      <c r="I579" s="81"/>
    </row>
    <row r="580" spans="1:9" s="27" customFormat="1" x14ac:dyDescent="0.25">
      <c r="A580" s="81"/>
      <c r="B580" s="48" t="s">
        <v>1638</v>
      </c>
      <c r="C580" s="156" t="s">
        <v>0</v>
      </c>
      <c r="D580" s="156"/>
      <c r="E580" s="156"/>
      <c r="F580" s="156"/>
      <c r="G580" s="35" t="s">
        <v>1</v>
      </c>
      <c r="H580" s="58"/>
    </row>
    <row r="581" spans="1:9" s="27" customFormat="1" ht="14.25" customHeight="1" x14ac:dyDescent="0.25">
      <c r="A581" s="81" t="s">
        <v>149</v>
      </c>
      <c r="B581" s="1" t="s">
        <v>830</v>
      </c>
      <c r="C581" s="150" t="s">
        <v>2</v>
      </c>
      <c r="D581" s="151"/>
      <c r="E581" s="151"/>
      <c r="F581" s="152"/>
      <c r="G581" s="4" t="str">
        <f>IF(OR(C581=Controlemeldingen!$B$8,ISBLANK(C581)),Controlemeldingen!$A$8,"")</f>
        <v>Maak een keuze uit het drop-down menu</v>
      </c>
      <c r="H581" s="58"/>
    </row>
    <row r="582" spans="1:9" s="27" customFormat="1" ht="14.25" customHeight="1" x14ac:dyDescent="0.25">
      <c r="A582" s="81" t="s">
        <v>150</v>
      </c>
      <c r="B582" s="1" t="s">
        <v>829</v>
      </c>
      <c r="C582" s="150" t="s">
        <v>2</v>
      </c>
      <c r="D582" s="151"/>
      <c r="E582" s="151"/>
      <c r="F582" s="152"/>
      <c r="G582" s="4" t="str">
        <f>IF(OR(C582=Controlemeldingen!$B$8,ISBLANK(C582)),Controlemeldingen!$A$8,"")</f>
        <v>Maak een keuze uit het drop-down menu</v>
      </c>
      <c r="H582" s="58"/>
    </row>
    <row r="583" spans="1:9" s="27" customFormat="1" ht="14.25" customHeight="1" x14ac:dyDescent="0.25">
      <c r="A583" s="81" t="s">
        <v>811</v>
      </c>
      <c r="B583" s="1" t="s">
        <v>831</v>
      </c>
      <c r="C583" s="150" t="s">
        <v>2</v>
      </c>
      <c r="D583" s="151"/>
      <c r="E583" s="151"/>
      <c r="F583" s="152"/>
      <c r="G583" s="4" t="str">
        <f>IF(OR(C583=Controlemeldingen!$B$8,ISBLANK(C583)),Controlemeldingen!$A$8,"")</f>
        <v>Maak een keuze uit het drop-down menu</v>
      </c>
      <c r="H583" s="58"/>
    </row>
    <row r="584" spans="1:9" s="27" customFormat="1" ht="14.25" customHeight="1" x14ac:dyDescent="0.25">
      <c r="A584" s="81" t="s">
        <v>812</v>
      </c>
      <c r="B584" s="1" t="s">
        <v>832</v>
      </c>
      <c r="C584" s="150" t="s">
        <v>2</v>
      </c>
      <c r="D584" s="151"/>
      <c r="E584" s="151"/>
      <c r="F584" s="152"/>
      <c r="G584" s="4" t="str">
        <f>IF(OR(C584=Controlemeldingen!$B$8,ISBLANK(C584)),Controlemeldingen!$A$8,"")</f>
        <v>Maak een keuze uit het drop-down menu</v>
      </c>
      <c r="H584" s="58"/>
    </row>
    <row r="585" spans="1:9" s="27" customFormat="1" ht="20" x14ac:dyDescent="0.25">
      <c r="A585" s="81" t="s">
        <v>813</v>
      </c>
      <c r="B585" s="37" t="s">
        <v>1639</v>
      </c>
      <c r="C585" s="150" t="s">
        <v>68</v>
      </c>
      <c r="D585" s="151"/>
      <c r="E585" s="151"/>
      <c r="F585" s="152"/>
      <c r="G585" s="4" t="str">
        <f>IF(OR(C585=Controlemeldingen!$B$9,ISBLANK(C585)),Controlemeldingen!$A$10,"")</f>
        <v xml:space="preserve">Geef een toelichting (verplicht; max. 500 tekens ) </v>
      </c>
      <c r="H585" s="58"/>
    </row>
    <row r="586" spans="1:9" s="27" customFormat="1" ht="14.25" customHeight="1" x14ac:dyDescent="0.25">
      <c r="A586" s="81"/>
      <c r="B586" s="3"/>
      <c r="C586" s="3"/>
      <c r="D586" s="3"/>
      <c r="E586" s="3"/>
      <c r="F586" s="3"/>
      <c r="G586" s="3"/>
      <c r="H586" s="58"/>
    </row>
    <row r="587" spans="1:9" s="27" customFormat="1" x14ac:dyDescent="0.25">
      <c r="A587" s="81"/>
      <c r="B587" s="3"/>
      <c r="C587" s="3"/>
      <c r="D587" s="3"/>
      <c r="E587" s="3"/>
      <c r="F587" s="3"/>
      <c r="G587" s="3"/>
      <c r="H587" s="58"/>
    </row>
    <row r="588" spans="1:9" s="27" customFormat="1" ht="14.25" customHeight="1" x14ac:dyDescent="0.25">
      <c r="A588" s="81"/>
      <c r="B588" s="48" t="s">
        <v>399</v>
      </c>
      <c r="C588" s="156" t="s">
        <v>0</v>
      </c>
      <c r="D588" s="156"/>
      <c r="E588" s="156"/>
      <c r="F588" s="156"/>
      <c r="G588" s="35" t="s">
        <v>1</v>
      </c>
      <c r="H588" s="58"/>
    </row>
    <row r="589" spans="1:9" s="27" customFormat="1" ht="14" customHeight="1" x14ac:dyDescent="0.25">
      <c r="A589" s="81" t="s">
        <v>167</v>
      </c>
      <c r="B589" s="37" t="s">
        <v>739</v>
      </c>
      <c r="C589" s="150" t="s">
        <v>2</v>
      </c>
      <c r="D589" s="151"/>
      <c r="E589" s="151"/>
      <c r="F589" s="152"/>
      <c r="G589" s="4" t="str">
        <f>IF(OR(C589=Controlemeldingen!$B$8,ISBLANK(C589)),Controlemeldingen!$A$8,"")</f>
        <v>Maak een keuze uit het drop-down menu</v>
      </c>
      <c r="H589" s="58"/>
    </row>
    <row r="590" spans="1:9" s="27" customFormat="1" ht="14.25" customHeight="1" x14ac:dyDescent="0.25">
      <c r="A590" s="81" t="s">
        <v>151</v>
      </c>
      <c r="B590" s="37" t="s">
        <v>397</v>
      </c>
      <c r="C590" s="150" t="s">
        <v>2</v>
      </c>
      <c r="D590" s="151"/>
      <c r="E590" s="151"/>
      <c r="F590" s="152"/>
      <c r="G590" s="4" t="str">
        <f>IF(OR(C590=Controlemeldingen!$B$8,ISBLANK(C590)),Controlemeldingen!$A$8,"")</f>
        <v>Maak een keuze uit het drop-down menu</v>
      </c>
      <c r="H590" s="58"/>
    </row>
    <row r="591" spans="1:9" s="27" customFormat="1" ht="20" customHeight="1" x14ac:dyDescent="0.25">
      <c r="A591" s="81" t="s">
        <v>398</v>
      </c>
      <c r="B591" s="37" t="s">
        <v>740</v>
      </c>
      <c r="C591" s="150" t="s">
        <v>68</v>
      </c>
      <c r="D591" s="151"/>
      <c r="E591" s="151"/>
      <c r="F591" s="152"/>
      <c r="G591" s="4" t="str">
        <f>IF(OR(C591=Controlemeldingen!$B$9,ISBLANK(C591)),Controlemeldingen!$A$10,"")</f>
        <v xml:space="preserve">Geef een toelichting (verplicht; max. 500 tekens ) </v>
      </c>
      <c r="H591" s="58"/>
    </row>
    <row r="592" spans="1:9" s="27" customFormat="1" x14ac:dyDescent="0.25">
      <c r="A592" s="81"/>
      <c r="B592" s="3"/>
      <c r="C592" s="3"/>
      <c r="D592" s="3"/>
      <c r="E592" s="3"/>
      <c r="F592" s="3"/>
      <c r="G592" s="3"/>
      <c r="H592" s="58"/>
    </row>
    <row r="593" spans="1:8" s="27" customFormat="1" x14ac:dyDescent="0.25">
      <c r="A593" s="80"/>
      <c r="B593" s="78" t="s">
        <v>449</v>
      </c>
      <c r="H593" s="58"/>
    </row>
    <row r="594" spans="1:8" s="27" customFormat="1" x14ac:dyDescent="0.25">
      <c r="A594" s="80"/>
      <c r="B594" s="43"/>
      <c r="H594" s="58"/>
    </row>
    <row r="595" spans="1:8" s="27" customFormat="1" ht="14.25" customHeight="1" x14ac:dyDescent="0.25">
      <c r="A595" s="80"/>
      <c r="B595" s="96" t="s">
        <v>116</v>
      </c>
      <c r="H595" s="58"/>
    </row>
    <row r="596" spans="1:8" s="27" customFormat="1" ht="14.25" customHeight="1" x14ac:dyDescent="0.25">
      <c r="A596" s="81"/>
      <c r="B596" s="8"/>
      <c r="C596" s="105"/>
      <c r="D596" s="105"/>
      <c r="E596" s="105"/>
      <c r="F596" s="105"/>
      <c r="G596" s="6"/>
      <c r="H596" s="58"/>
    </row>
    <row r="597" spans="1:8" s="27" customFormat="1" x14ac:dyDescent="0.25">
      <c r="A597" s="81"/>
      <c r="B597" s="48" t="s">
        <v>96</v>
      </c>
      <c r="C597" s="156" t="s">
        <v>0</v>
      </c>
      <c r="D597" s="156"/>
      <c r="E597" s="156"/>
      <c r="F597" s="156"/>
      <c r="G597" s="35" t="s">
        <v>1</v>
      </c>
      <c r="H597" s="58"/>
    </row>
    <row r="598" spans="1:8" s="27" customFormat="1" x14ac:dyDescent="0.25">
      <c r="A598" s="81" t="s">
        <v>152</v>
      </c>
      <c r="B598" s="1" t="s">
        <v>132</v>
      </c>
      <c r="C598" s="150" t="s">
        <v>2</v>
      </c>
      <c r="D598" s="151"/>
      <c r="E598" s="151"/>
      <c r="F598" s="152"/>
      <c r="G598" s="4" t="str">
        <f>IF(OR(C598=Controlemeldingen!$B$8,ISBLANK(C598)),Controlemeldingen!$A$8,"")</f>
        <v>Maak een keuze uit het drop-down menu</v>
      </c>
      <c r="H598" s="58"/>
    </row>
    <row r="599" spans="1:8" s="27" customFormat="1" ht="14.25" customHeight="1" x14ac:dyDescent="0.25">
      <c r="A599" s="81" t="s">
        <v>153</v>
      </c>
      <c r="B599" s="1" t="s">
        <v>133</v>
      </c>
      <c r="C599" s="150" t="s">
        <v>2</v>
      </c>
      <c r="D599" s="151"/>
      <c r="E599" s="151"/>
      <c r="F599" s="152"/>
      <c r="G599" s="4" t="str">
        <f>IF(OR(C599=Controlemeldingen!$B$8,ISBLANK(C599)),Controlemeldingen!$A$8,"")</f>
        <v>Maak een keuze uit het drop-down menu</v>
      </c>
      <c r="H599" s="58"/>
    </row>
    <row r="600" spans="1:8" s="27" customFormat="1" ht="14.25" customHeight="1" x14ac:dyDescent="0.25">
      <c r="A600" s="81" t="s">
        <v>401</v>
      </c>
      <c r="B600" s="1" t="s">
        <v>134</v>
      </c>
      <c r="C600" s="150" t="s">
        <v>2</v>
      </c>
      <c r="D600" s="151"/>
      <c r="E600" s="151"/>
      <c r="F600" s="152"/>
      <c r="G600" s="4" t="str">
        <f>IF(OR(C600=Controlemeldingen!$B$8,ISBLANK(C600)),Controlemeldingen!$A$8,"")</f>
        <v>Maak een keuze uit het drop-down menu</v>
      </c>
      <c r="H600" s="58"/>
    </row>
    <row r="601" spans="1:8" s="27" customFormat="1" ht="14.25" customHeight="1" x14ac:dyDescent="0.25">
      <c r="A601" s="81" t="s">
        <v>154</v>
      </c>
      <c r="B601" s="1" t="s">
        <v>19</v>
      </c>
      <c r="C601" s="150" t="s">
        <v>2</v>
      </c>
      <c r="D601" s="151"/>
      <c r="E601" s="151"/>
      <c r="F601" s="152"/>
      <c r="G601" s="4" t="str">
        <f>IF(OR(C601=Controlemeldingen!$B$8,ISBLANK(C601)),Controlemeldingen!$A$8,"")</f>
        <v>Maak een keuze uit het drop-down menu</v>
      </c>
      <c r="H601" s="58"/>
    </row>
    <row r="602" spans="1:8" s="27" customFormat="1" ht="14.25" customHeight="1" x14ac:dyDescent="0.25">
      <c r="A602" s="81" t="s">
        <v>155</v>
      </c>
      <c r="B602" s="1" t="s">
        <v>138</v>
      </c>
      <c r="C602" s="150" t="s">
        <v>2</v>
      </c>
      <c r="D602" s="151"/>
      <c r="E602" s="151"/>
      <c r="F602" s="152"/>
      <c r="G602" s="4" t="str">
        <f>IF(OR(C602=Controlemeldingen!$B$8,ISBLANK(C602)),Controlemeldingen!$A$8,"")</f>
        <v>Maak een keuze uit het drop-down menu</v>
      </c>
      <c r="H602" s="58"/>
    </row>
    <row r="603" spans="1:8" s="27" customFormat="1" ht="14.25" customHeight="1" x14ac:dyDescent="0.25">
      <c r="A603" s="81" t="s">
        <v>156</v>
      </c>
      <c r="B603" s="1" t="s">
        <v>139</v>
      </c>
      <c r="C603" s="150" t="s">
        <v>2</v>
      </c>
      <c r="D603" s="151"/>
      <c r="E603" s="151"/>
      <c r="F603" s="152"/>
      <c r="G603" s="4" t="str">
        <f>IF(OR(C603=Controlemeldingen!$B$8,ISBLANK(C603)),Controlemeldingen!$A$8,"")</f>
        <v>Maak een keuze uit het drop-down menu</v>
      </c>
      <c r="H603" s="58"/>
    </row>
    <row r="604" spans="1:8" s="27" customFormat="1" ht="14.25" customHeight="1" x14ac:dyDescent="0.25">
      <c r="A604" s="81" t="s">
        <v>157</v>
      </c>
      <c r="B604" s="1" t="s">
        <v>114</v>
      </c>
      <c r="C604" s="150" t="s">
        <v>2</v>
      </c>
      <c r="D604" s="151"/>
      <c r="E604" s="151"/>
      <c r="F604" s="152"/>
      <c r="G604" s="4" t="str">
        <f>IF(OR(C604=Controlemeldingen!$B$8,ISBLANK(C604)),Controlemeldingen!$A$8,"")</f>
        <v>Maak een keuze uit het drop-down menu</v>
      </c>
      <c r="H604" s="58"/>
    </row>
    <row r="605" spans="1:8" s="27" customFormat="1" ht="14.25" customHeight="1" x14ac:dyDescent="0.25">
      <c r="A605" s="81" t="s">
        <v>158</v>
      </c>
      <c r="B605" s="1" t="s">
        <v>140</v>
      </c>
      <c r="C605" s="150" t="s">
        <v>2</v>
      </c>
      <c r="D605" s="151"/>
      <c r="E605" s="151"/>
      <c r="F605" s="152"/>
      <c r="G605" s="4" t="str">
        <f>IF(OR(C605=Controlemeldingen!$B$8,ISBLANK(C605)),Controlemeldingen!$A$8,"")</f>
        <v>Maak een keuze uit het drop-down menu</v>
      </c>
      <c r="H605" s="58"/>
    </row>
    <row r="606" spans="1:8" s="27" customFormat="1" ht="14.25" customHeight="1" x14ac:dyDescent="0.25">
      <c r="A606" s="81" t="s">
        <v>159</v>
      </c>
      <c r="B606" s="1" t="s">
        <v>21</v>
      </c>
      <c r="C606" s="150" t="s">
        <v>2</v>
      </c>
      <c r="D606" s="151"/>
      <c r="E606" s="151"/>
      <c r="F606" s="152"/>
      <c r="G606" s="4" t="str">
        <f>IF(OR(C606=Controlemeldingen!$B$8,ISBLANK(C606)),Controlemeldingen!$A$8,"")</f>
        <v>Maak een keuze uit het drop-down menu</v>
      </c>
      <c r="H606" s="58"/>
    </row>
    <row r="607" spans="1:8" s="27" customFormat="1" ht="14.25" customHeight="1" x14ac:dyDescent="0.25">
      <c r="A607" s="81" t="s">
        <v>160</v>
      </c>
      <c r="B607" s="1" t="s">
        <v>22</v>
      </c>
      <c r="C607" s="150" t="s">
        <v>2</v>
      </c>
      <c r="D607" s="151"/>
      <c r="E607" s="151"/>
      <c r="F607" s="152"/>
      <c r="G607" s="4" t="str">
        <f>IF(OR(C607=Controlemeldingen!$B$8,ISBLANK(C607)),Controlemeldingen!$A$8,"")</f>
        <v>Maak een keuze uit het drop-down menu</v>
      </c>
      <c r="H607" s="58"/>
    </row>
    <row r="608" spans="1:8" s="27" customFormat="1" ht="14.25" customHeight="1" x14ac:dyDescent="0.25">
      <c r="A608" s="81" t="s">
        <v>162</v>
      </c>
      <c r="B608" s="1" t="s">
        <v>23</v>
      </c>
      <c r="C608" s="150" t="s">
        <v>2</v>
      </c>
      <c r="D608" s="151"/>
      <c r="E608" s="151"/>
      <c r="F608" s="152"/>
      <c r="G608" s="4" t="str">
        <f>IF(OR(C608=Controlemeldingen!$B$8,ISBLANK(C608)),Controlemeldingen!$A$8,"")</f>
        <v>Maak een keuze uit het drop-down menu</v>
      </c>
      <c r="H608" s="58"/>
    </row>
    <row r="609" spans="1:8" s="27" customFormat="1" ht="14.25" customHeight="1" x14ac:dyDescent="0.25">
      <c r="A609" s="81" t="s">
        <v>161</v>
      </c>
      <c r="B609" s="1" t="s">
        <v>850</v>
      </c>
      <c r="C609" s="150" t="s">
        <v>2</v>
      </c>
      <c r="D609" s="151"/>
      <c r="E609" s="151"/>
      <c r="F609" s="152"/>
      <c r="G609" s="4" t="str">
        <f>IF(OR(C609=Controlemeldingen!$B$8,ISBLANK(C609)),Controlemeldingen!$A$8,"")</f>
        <v>Maak een keuze uit het drop-down menu</v>
      </c>
      <c r="H609" s="58"/>
    </row>
    <row r="610" spans="1:8" s="27" customFormat="1" ht="14.25" customHeight="1" x14ac:dyDescent="0.25">
      <c r="A610" s="81" t="s">
        <v>163</v>
      </c>
      <c r="B610" s="1" t="s">
        <v>20</v>
      </c>
      <c r="C610" s="150" t="s">
        <v>2</v>
      </c>
      <c r="D610" s="151"/>
      <c r="E610" s="151"/>
      <c r="F610" s="152"/>
      <c r="G610" s="4" t="str">
        <f>IF(OR(C610=Controlemeldingen!$B$8,ISBLANK(C610)),Controlemeldingen!$A$8,"")</f>
        <v>Maak een keuze uit het drop-down menu</v>
      </c>
      <c r="H610" s="58"/>
    </row>
    <row r="611" spans="1:8" s="27" customFormat="1" x14ac:dyDescent="0.25">
      <c r="A611" s="80"/>
      <c r="B611" s="41"/>
      <c r="H611" s="58"/>
    </row>
    <row r="612" spans="1:8" s="27" customFormat="1" ht="20" x14ac:dyDescent="0.25">
      <c r="A612" s="81" t="s">
        <v>402</v>
      </c>
      <c r="B612" s="37" t="s">
        <v>752</v>
      </c>
      <c r="C612" s="150" t="s">
        <v>2</v>
      </c>
      <c r="D612" s="151"/>
      <c r="E612" s="151"/>
      <c r="F612" s="152"/>
      <c r="G612" s="4" t="str">
        <f>IF(OR(C612=Controlemeldingen!$B$8,ISBLANK(C612)),Controlemeldingen!$A$8,"")</f>
        <v>Maak een keuze uit het drop-down menu</v>
      </c>
      <c r="H612" s="58"/>
    </row>
    <row r="613" spans="1:8" s="27" customFormat="1" ht="30" x14ac:dyDescent="0.25">
      <c r="A613" s="81" t="s">
        <v>403</v>
      </c>
      <c r="B613" s="1" t="s">
        <v>753</v>
      </c>
      <c r="C613" s="150" t="s">
        <v>68</v>
      </c>
      <c r="D613" s="151"/>
      <c r="E613" s="151"/>
      <c r="F613" s="152"/>
      <c r="G613" s="4" t="str">
        <f>IF(OR(C613=Controlemeldingen!$B$9,ISBLANK(C613)),Controlemeldingen!$A$10,"")</f>
        <v xml:space="preserve">Geef een toelichting (verplicht; max. 500 tekens ) </v>
      </c>
      <c r="H613" s="58"/>
    </row>
    <row r="614" spans="1:8" s="27" customFormat="1" x14ac:dyDescent="0.25">
      <c r="A614" s="81"/>
      <c r="B614" s="81"/>
      <c r="C614" s="81"/>
      <c r="D614" s="81"/>
      <c r="E614" s="81"/>
      <c r="F614" s="81"/>
      <c r="G614" s="81"/>
      <c r="H614" s="81"/>
    </row>
    <row r="615" spans="1:8" s="27" customFormat="1" x14ac:dyDescent="0.25">
      <c r="A615" s="80"/>
      <c r="B615" s="48" t="s">
        <v>756</v>
      </c>
      <c r="C615" s="156" t="s">
        <v>0</v>
      </c>
      <c r="D615" s="156"/>
      <c r="E615" s="156"/>
      <c r="F615" s="156"/>
      <c r="G615" s="35" t="s">
        <v>1</v>
      </c>
      <c r="H615" s="58"/>
    </row>
    <row r="616" spans="1:8" s="27" customFormat="1" ht="20" x14ac:dyDescent="0.25">
      <c r="A616" s="81" t="s">
        <v>867</v>
      </c>
      <c r="B616" s="1" t="s">
        <v>833</v>
      </c>
      <c r="C616" s="150" t="s">
        <v>2</v>
      </c>
      <c r="D616" s="151"/>
      <c r="E616" s="151"/>
      <c r="F616" s="152"/>
      <c r="G616" s="4" t="str">
        <f>IF(OR(C616=Controlemeldingen!$B$8,ISBLANK(C616)),Controlemeldingen!$A$8,"")</f>
        <v>Maak een keuze uit het drop-down menu</v>
      </c>
      <c r="H616" s="58"/>
    </row>
    <row r="617" spans="1:8" s="27" customFormat="1" x14ac:dyDescent="0.25">
      <c r="A617" s="81" t="s">
        <v>868</v>
      </c>
      <c r="B617" s="1" t="s">
        <v>901</v>
      </c>
      <c r="C617" s="150" t="s">
        <v>2</v>
      </c>
      <c r="D617" s="151"/>
      <c r="E617" s="151"/>
      <c r="F617" s="152"/>
      <c r="G617" s="4" t="str">
        <f>IF(OR(C617=Controlemeldingen!$B$8,ISBLANK(C617)),Controlemeldingen!$A$8,"")</f>
        <v>Maak een keuze uit het drop-down menu</v>
      </c>
      <c r="H617" s="58"/>
    </row>
    <row r="618" spans="1:8" s="27" customFormat="1" x14ac:dyDescent="0.25">
      <c r="A618" s="81" t="s">
        <v>869</v>
      </c>
      <c r="B618" s="1" t="s">
        <v>749</v>
      </c>
      <c r="C618" s="150" t="s">
        <v>2</v>
      </c>
      <c r="D618" s="151"/>
      <c r="E618" s="151"/>
      <c r="F618" s="152"/>
      <c r="G618" s="4" t="str">
        <f>IF(OR(C618=Controlemeldingen!$B$8,ISBLANK(C618)),Controlemeldingen!$A$8,"")</f>
        <v>Maak een keuze uit het drop-down menu</v>
      </c>
      <c r="H618" s="58"/>
    </row>
    <row r="619" spans="1:8" s="27" customFormat="1" x14ac:dyDescent="0.25">
      <c r="A619" s="81" t="s">
        <v>870</v>
      </c>
      <c r="B619" s="1" t="s">
        <v>755</v>
      </c>
      <c r="C619" s="150" t="s">
        <v>2</v>
      </c>
      <c r="D619" s="151"/>
      <c r="E619" s="151"/>
      <c r="F619" s="152"/>
      <c r="G619" s="4" t="str">
        <f>IF(OR(C619=Controlemeldingen!$B$8,ISBLANK(C619)),Controlemeldingen!$A$8,"")</f>
        <v>Maak een keuze uit het drop-down menu</v>
      </c>
      <c r="H619" s="58"/>
    </row>
    <row r="620" spans="1:8" s="27" customFormat="1" x14ac:dyDescent="0.25">
      <c r="A620" s="81" t="s">
        <v>871</v>
      </c>
      <c r="B620" s="1" t="s">
        <v>750</v>
      </c>
      <c r="C620" s="150" t="s">
        <v>2</v>
      </c>
      <c r="D620" s="151"/>
      <c r="E620" s="151"/>
      <c r="F620" s="152"/>
      <c r="G620" s="4" t="str">
        <f>IF(OR(C620=Controlemeldingen!$B$8,ISBLANK(C620)),Controlemeldingen!$A$8,"")</f>
        <v>Maak een keuze uit het drop-down menu</v>
      </c>
      <c r="H620" s="58"/>
    </row>
    <row r="621" spans="1:8" s="27" customFormat="1" x14ac:dyDescent="0.25">
      <c r="A621" s="81" t="s">
        <v>872</v>
      </c>
      <c r="B621" s="1" t="s">
        <v>751</v>
      </c>
      <c r="C621" s="150" t="s">
        <v>2</v>
      </c>
      <c r="D621" s="151"/>
      <c r="E621" s="151"/>
      <c r="F621" s="152"/>
      <c r="G621" s="4" t="str">
        <f>IF(OR(C621=Controlemeldingen!$B$8,ISBLANK(C621)),Controlemeldingen!$A$8,"")</f>
        <v>Maak een keuze uit het drop-down menu</v>
      </c>
      <c r="H621" s="58"/>
    </row>
    <row r="622" spans="1:8" s="27" customFormat="1" x14ac:dyDescent="0.25">
      <c r="A622" s="81" t="s">
        <v>873</v>
      </c>
      <c r="B622" s="1" t="s">
        <v>1700</v>
      </c>
      <c r="C622" s="150" t="s">
        <v>2</v>
      </c>
      <c r="D622" s="151"/>
      <c r="E622" s="151"/>
      <c r="F622" s="152"/>
      <c r="G622" s="4" t="str">
        <f>IF(OR(C622=Controlemeldingen!$B$8,ISBLANK(C622)),Controlemeldingen!$A$8,"")</f>
        <v>Maak een keuze uit het drop-down menu</v>
      </c>
      <c r="H622" s="58"/>
    </row>
    <row r="623" spans="1:8" s="27" customFormat="1" x14ac:dyDescent="0.25">
      <c r="A623" s="81" t="s">
        <v>874</v>
      </c>
      <c r="B623" s="1" t="s">
        <v>754</v>
      </c>
      <c r="C623" s="150" t="s">
        <v>2</v>
      </c>
      <c r="D623" s="151"/>
      <c r="E623" s="151"/>
      <c r="F623" s="152"/>
      <c r="G623" s="4" t="str">
        <f>IF(OR(C623=Controlemeldingen!$B$8,ISBLANK(C623)),Controlemeldingen!$A$8,"")</f>
        <v>Maak een keuze uit het drop-down menu</v>
      </c>
      <c r="H623" s="58"/>
    </row>
    <row r="624" spans="1:8" s="27" customFormat="1" x14ac:dyDescent="0.25">
      <c r="A624" s="81" t="s">
        <v>875</v>
      </c>
      <c r="B624" s="1" t="s">
        <v>902</v>
      </c>
      <c r="C624" s="150" t="s">
        <v>2</v>
      </c>
      <c r="D624" s="151"/>
      <c r="E624" s="151"/>
      <c r="F624" s="152"/>
      <c r="G624" s="4" t="str">
        <f>IF(OR(C624=Controlemeldingen!$B$8,ISBLANK(C624)),Controlemeldingen!$A$8,"")</f>
        <v>Maak een keuze uit het drop-down menu</v>
      </c>
      <c r="H624" s="58"/>
    </row>
    <row r="625" spans="1:8" s="27" customFormat="1" x14ac:dyDescent="0.25">
      <c r="A625" s="81"/>
      <c r="B625" s="81"/>
      <c r="C625" s="81"/>
      <c r="D625" s="81"/>
      <c r="E625" s="81"/>
      <c r="F625" s="81"/>
      <c r="G625" s="6"/>
      <c r="H625" s="58"/>
    </row>
    <row r="626" spans="1:8" s="27" customFormat="1" ht="13.9" customHeight="1" x14ac:dyDescent="0.25">
      <c r="A626" s="81"/>
      <c r="B626" s="3"/>
      <c r="C626" s="160" t="s">
        <v>407</v>
      </c>
      <c r="D626" s="160"/>
      <c r="E626" s="160" t="s">
        <v>408</v>
      </c>
      <c r="F626" s="160"/>
      <c r="G626" s="23"/>
      <c r="H626" s="58"/>
    </row>
    <row r="627" spans="1:8" s="27" customFormat="1" ht="15" customHeight="1" x14ac:dyDescent="0.25">
      <c r="A627" s="81"/>
      <c r="B627" s="48" t="s">
        <v>995</v>
      </c>
      <c r="C627" s="181" t="s">
        <v>165</v>
      </c>
      <c r="D627" s="181"/>
      <c r="E627" s="181" t="s">
        <v>164</v>
      </c>
      <c r="F627" s="181"/>
      <c r="G627" s="23" t="s">
        <v>1</v>
      </c>
      <c r="H627" s="58"/>
    </row>
    <row r="628" spans="1:8" s="27" customFormat="1" ht="20" x14ac:dyDescent="0.25">
      <c r="A628" s="81" t="s">
        <v>409</v>
      </c>
      <c r="B628" s="55" t="s">
        <v>722</v>
      </c>
      <c r="C628" s="153"/>
      <c r="D628" s="155"/>
      <c r="E628" s="153"/>
      <c r="F628" s="155"/>
      <c r="G628" s="4" t="str">
        <f>IF(AND(ISNUMBER(C628),ISNUMBER(E628),(E628&gt;=C628)),"",Controlemeldingen!$A$13)</f>
        <v>Voer in alle cellen een aantal (of 0) in</v>
      </c>
      <c r="H628" s="58"/>
    </row>
    <row r="629" spans="1:8" s="27" customFormat="1" ht="20" x14ac:dyDescent="0.25">
      <c r="A629" s="81" t="s">
        <v>410</v>
      </c>
      <c r="B629" s="55" t="s">
        <v>723</v>
      </c>
      <c r="C629" s="153"/>
      <c r="D629" s="155"/>
      <c r="E629" s="153"/>
      <c r="F629" s="155"/>
      <c r="G629" s="4" t="str">
        <f>IF(AND(ISNUMBER(C629),ISNUMBER(E629),(E629&gt;=C629)),"",Controlemeldingen!$A$13)</f>
        <v>Voer in alle cellen een aantal (of 0) in</v>
      </c>
      <c r="H629" s="58"/>
    </row>
    <row r="630" spans="1:8" s="27" customFormat="1" ht="14" x14ac:dyDescent="0.25">
      <c r="A630" s="81"/>
      <c r="B630" s="135" t="s">
        <v>994</v>
      </c>
      <c r="H630" s="58"/>
    </row>
    <row r="631" spans="1:8" s="27" customFormat="1" x14ac:dyDescent="0.25">
      <c r="A631" s="81"/>
      <c r="B631" s="3"/>
      <c r="D631" s="126"/>
      <c r="G631" s="30"/>
      <c r="H631" s="58"/>
    </row>
    <row r="632" spans="1:8" s="27" customFormat="1" x14ac:dyDescent="0.25">
      <c r="A632" s="81"/>
      <c r="B632" s="48" t="s">
        <v>822</v>
      </c>
      <c r="D632" s="126"/>
      <c r="G632" s="30"/>
      <c r="H632" s="58"/>
    </row>
    <row r="633" spans="1:8" s="27" customFormat="1" ht="20" x14ac:dyDescent="0.25">
      <c r="A633" s="81" t="s">
        <v>411</v>
      </c>
      <c r="B633" s="1" t="s">
        <v>814</v>
      </c>
      <c r="C633" s="150" t="s">
        <v>2</v>
      </c>
      <c r="D633" s="151"/>
      <c r="E633" s="151"/>
      <c r="F633" s="152"/>
      <c r="G633" s="4" t="str">
        <f>IF(OR(C633=Controlemeldingen!$B$8,ISBLANK(C633)),Controlemeldingen!$A$8,"")</f>
        <v>Maak een keuze uit het drop-down menu</v>
      </c>
      <c r="H633" s="58"/>
    </row>
    <row r="634" spans="1:8" s="27" customFormat="1" ht="30" x14ac:dyDescent="0.25">
      <c r="A634" s="81" t="s">
        <v>412</v>
      </c>
      <c r="B634" s="1" t="s">
        <v>809</v>
      </c>
      <c r="C634" s="150" t="s">
        <v>2</v>
      </c>
      <c r="D634" s="151"/>
      <c r="E634" s="151"/>
      <c r="F634" s="152"/>
      <c r="G634" s="4" t="str">
        <f>IF(OR(C634=Controlemeldingen!$B$8,ISBLANK(C634)),Controlemeldingen!$A$8,"")</f>
        <v>Maak een keuze uit het drop-down menu</v>
      </c>
      <c r="H634" s="58"/>
    </row>
    <row r="635" spans="1:8" s="27" customFormat="1" ht="20" x14ac:dyDescent="0.25">
      <c r="A635" s="81" t="s">
        <v>413</v>
      </c>
      <c r="B635" s="1" t="s">
        <v>903</v>
      </c>
      <c r="C635" s="150" t="s">
        <v>2</v>
      </c>
      <c r="D635" s="151"/>
      <c r="E635" s="151"/>
      <c r="F635" s="152"/>
      <c r="G635" s="4" t="str">
        <f>IF(OR(C635=Controlemeldingen!$B$8,ISBLANK(C635)),Controlemeldingen!$A$8,"")</f>
        <v>Maak een keuze uit het drop-down menu</v>
      </c>
      <c r="H635" s="58"/>
    </row>
    <row r="636" spans="1:8" s="27" customFormat="1" x14ac:dyDescent="0.25">
      <c r="A636" s="81"/>
      <c r="B636" s="135" t="s">
        <v>808</v>
      </c>
      <c r="D636" s="126"/>
      <c r="G636" s="30"/>
      <c r="H636" s="58"/>
    </row>
    <row r="637" spans="1:8" s="27" customFormat="1" x14ac:dyDescent="0.25">
      <c r="A637" s="81"/>
      <c r="B637" s="3"/>
      <c r="D637" s="126"/>
      <c r="G637" s="30"/>
      <c r="H637" s="58"/>
    </row>
    <row r="638" spans="1:8" s="27" customFormat="1" ht="20.5" x14ac:dyDescent="0.25">
      <c r="A638" s="81"/>
      <c r="B638" s="48" t="s">
        <v>141</v>
      </c>
      <c r="C638" s="156" t="s">
        <v>0</v>
      </c>
      <c r="D638" s="156"/>
      <c r="E638" s="156"/>
      <c r="F638" s="156"/>
      <c r="G638" s="35" t="s">
        <v>1</v>
      </c>
      <c r="H638" s="58"/>
    </row>
    <row r="639" spans="1:8" s="27" customFormat="1" x14ac:dyDescent="0.25">
      <c r="A639" s="81" t="s">
        <v>414</v>
      </c>
      <c r="B639" s="1" t="s">
        <v>142</v>
      </c>
      <c r="C639" s="150" t="s">
        <v>2</v>
      </c>
      <c r="D639" s="151"/>
      <c r="E639" s="151"/>
      <c r="F639" s="152"/>
      <c r="G639" s="4" t="str">
        <f>IF(OR(C639=Controlemeldingen!$B$8,ISBLANK(C639)),Controlemeldingen!$A$8,"")</f>
        <v>Maak een keuze uit het drop-down menu</v>
      </c>
      <c r="H639" s="58"/>
    </row>
    <row r="640" spans="1:8" s="27" customFormat="1" x14ac:dyDescent="0.25">
      <c r="A640" s="81" t="s">
        <v>415</v>
      </c>
      <c r="B640" s="1" t="s">
        <v>143</v>
      </c>
      <c r="C640" s="150" t="s">
        <v>2</v>
      </c>
      <c r="D640" s="151"/>
      <c r="E640" s="151"/>
      <c r="F640" s="152"/>
      <c r="G640" s="4" t="str">
        <f>IF(OR(C640=Controlemeldingen!$B$8,ISBLANK(C640)),Controlemeldingen!$A$8,"")</f>
        <v>Maak een keuze uit het drop-down menu</v>
      </c>
      <c r="H640" s="58"/>
    </row>
    <row r="641" spans="1:8" s="27" customFormat="1" x14ac:dyDescent="0.25">
      <c r="A641" s="81" t="s">
        <v>904</v>
      </c>
      <c r="B641" s="1" t="s">
        <v>144</v>
      </c>
      <c r="C641" s="150" t="s">
        <v>2</v>
      </c>
      <c r="D641" s="151"/>
      <c r="E641" s="151"/>
      <c r="F641" s="152"/>
      <c r="G641" s="4" t="str">
        <f>IF(OR(C641=Controlemeldingen!$B$8,ISBLANK(C641)),Controlemeldingen!$A$8,"")</f>
        <v>Maak een keuze uit het drop-down menu</v>
      </c>
      <c r="H641" s="58"/>
    </row>
    <row r="642" spans="1:8" s="27" customFormat="1" x14ac:dyDescent="0.25">
      <c r="A642" s="81" t="s">
        <v>905</v>
      </c>
      <c r="B642" s="1" t="s">
        <v>819</v>
      </c>
      <c r="C642" s="150" t="s">
        <v>2</v>
      </c>
      <c r="D642" s="151"/>
      <c r="E642" s="151"/>
      <c r="F642" s="152"/>
      <c r="G642" s="4" t="str">
        <f>IF(OR(C642=Controlemeldingen!$B$8,ISBLANK(C642)),Controlemeldingen!$A$8,"")</f>
        <v>Maak een keuze uit het drop-down menu</v>
      </c>
      <c r="H642" s="58"/>
    </row>
    <row r="643" spans="1:8" s="27" customFormat="1" x14ac:dyDescent="0.25">
      <c r="A643" s="81" t="s">
        <v>906</v>
      </c>
      <c r="B643" s="1" t="s">
        <v>820</v>
      </c>
      <c r="C643" s="150" t="s">
        <v>2</v>
      </c>
      <c r="D643" s="151"/>
      <c r="E643" s="151"/>
      <c r="F643" s="152"/>
      <c r="G643" s="4" t="str">
        <f>IF(OR(C643=Controlemeldingen!$B$8,ISBLANK(C643)),Controlemeldingen!$A$8,"")</f>
        <v>Maak een keuze uit het drop-down menu</v>
      </c>
      <c r="H643" s="58"/>
    </row>
    <row r="644" spans="1:8" s="27" customFormat="1" x14ac:dyDescent="0.25">
      <c r="A644" s="81" t="s">
        <v>907</v>
      </c>
      <c r="B644" s="1" t="s">
        <v>422</v>
      </c>
      <c r="C644" s="150" t="s">
        <v>68</v>
      </c>
      <c r="D644" s="151"/>
      <c r="E644" s="151"/>
      <c r="F644" s="152"/>
      <c r="G644" s="4" t="str">
        <f>IF(OR($C$639=Lists!$G$37,Trustkantoren!$C$640=Lists!$G$37,Trustkantoren!$C$641=Lists!$G$37,Trustkantoren!$C$642=Lists!$G$37,Trustkantoren!$C$643=Lists!$G$37),IF(OR(C644=Controlemeldingen!$B$9,ISBLANK(C644)),Controlemeldingen!$A$10,""),"")</f>
        <v/>
      </c>
      <c r="H644" s="58"/>
    </row>
    <row r="645" spans="1:8" s="27" customFormat="1" x14ac:dyDescent="0.25">
      <c r="A645" s="82"/>
      <c r="B645" s="34"/>
      <c r="D645" s="126"/>
      <c r="G645" s="39"/>
      <c r="H645" s="58"/>
    </row>
    <row r="646" spans="1:8" s="27" customFormat="1" x14ac:dyDescent="0.25">
      <c r="A646" s="82"/>
      <c r="B646" s="48" t="s">
        <v>726</v>
      </c>
      <c r="C646" s="156" t="s">
        <v>0</v>
      </c>
      <c r="D646" s="156"/>
      <c r="E646" s="156"/>
      <c r="F646" s="156"/>
      <c r="G646" s="35" t="s">
        <v>1</v>
      </c>
      <c r="H646" s="58"/>
    </row>
    <row r="647" spans="1:8" s="27" customFormat="1" ht="20" x14ac:dyDescent="0.25">
      <c r="A647" s="81" t="s">
        <v>908</v>
      </c>
      <c r="B647" s="37" t="s">
        <v>1688</v>
      </c>
      <c r="C647" s="150" t="s">
        <v>2</v>
      </c>
      <c r="D647" s="151"/>
      <c r="E647" s="151"/>
      <c r="F647" s="152"/>
      <c r="G647" s="4" t="str">
        <f>IF(OR(C647=Controlemeldingen!$B$8,ISBLANK(C647)),Controlemeldingen!$A$8,"")</f>
        <v>Maak een keuze uit het drop-down menu</v>
      </c>
      <c r="H647" s="58"/>
    </row>
    <row r="648" spans="1:8" s="28" customFormat="1" ht="21.75" customHeight="1" x14ac:dyDescent="0.25">
      <c r="A648" s="81" t="s">
        <v>909</v>
      </c>
      <c r="B648" s="1" t="s">
        <v>1640</v>
      </c>
      <c r="C648" s="150" t="s">
        <v>68</v>
      </c>
      <c r="D648" s="151"/>
      <c r="E648" s="151"/>
      <c r="F648" s="152"/>
      <c r="G648" s="4" t="str">
        <f>IF(OR(C648=Controlemeldingen!$B$9,ISBLANK(C648)),Controlemeldingen!$A$9,"")</f>
        <v>Geef een toelichting (optioneel) of kies "N.v.t."</v>
      </c>
      <c r="H648" s="58"/>
    </row>
    <row r="649" spans="1:8" s="28" customFormat="1" x14ac:dyDescent="0.25">
      <c r="A649" s="81"/>
      <c r="B649" s="3"/>
      <c r="C649" s="3"/>
      <c r="D649" s="3"/>
      <c r="E649" s="3"/>
      <c r="F649" s="3"/>
      <c r="G649" s="3"/>
      <c r="H649" s="58"/>
    </row>
    <row r="650" spans="1:8" s="27" customFormat="1" x14ac:dyDescent="0.25">
      <c r="A650" s="81"/>
      <c r="B650" s="3"/>
      <c r="C650" s="156" t="s">
        <v>0</v>
      </c>
      <c r="D650" s="156"/>
      <c r="E650" s="156"/>
      <c r="F650" s="156"/>
      <c r="G650" s="35" t="s">
        <v>1</v>
      </c>
      <c r="H650" s="58"/>
    </row>
    <row r="651" spans="1:8" s="28" customFormat="1" ht="30" x14ac:dyDescent="0.25">
      <c r="A651" s="81" t="s">
        <v>416</v>
      </c>
      <c r="B651" s="1" t="s">
        <v>117</v>
      </c>
      <c r="C651" s="150" t="s">
        <v>68</v>
      </c>
      <c r="D651" s="151"/>
      <c r="E651" s="151"/>
      <c r="F651" s="152"/>
      <c r="G651" s="4" t="str">
        <f>IF(OR(C651=Controlemeldingen!$B$9,ISBLANK(C651)),Controlemeldingen!$A$9,"")</f>
        <v>Geef een toelichting (optioneel) of kies "N.v.t."</v>
      </c>
      <c r="H651" s="58"/>
    </row>
    <row r="652" spans="1:8" s="27" customFormat="1" x14ac:dyDescent="0.25">
      <c r="A652" s="81"/>
      <c r="B652" s="9"/>
      <c r="C652" s="106"/>
      <c r="D652" s="106"/>
      <c r="E652" s="106"/>
      <c r="F652" s="106"/>
      <c r="G652" s="6"/>
      <c r="H652" s="58"/>
    </row>
    <row r="653" spans="1:8" s="27" customFormat="1" ht="14.25" customHeight="1" x14ac:dyDescent="0.25">
      <c r="A653" s="80"/>
      <c r="B653" s="96" t="s">
        <v>45</v>
      </c>
      <c r="H653" s="58"/>
    </row>
    <row r="654" spans="1:8" s="27" customFormat="1" ht="13.9" customHeight="1" x14ac:dyDescent="0.25">
      <c r="A654" s="80"/>
      <c r="B654" s="48" t="s">
        <v>821</v>
      </c>
      <c r="C654" s="156" t="s">
        <v>0</v>
      </c>
      <c r="D654" s="156"/>
      <c r="E654" s="156"/>
      <c r="F654" s="156"/>
      <c r="G654" s="35" t="s">
        <v>1</v>
      </c>
      <c r="H654" s="58"/>
    </row>
    <row r="655" spans="1:8" s="27" customFormat="1" ht="13.9" customHeight="1" x14ac:dyDescent="0.25">
      <c r="A655" s="81" t="s">
        <v>417</v>
      </c>
      <c r="B655" s="1" t="s">
        <v>145</v>
      </c>
      <c r="C655" s="150" t="s">
        <v>2</v>
      </c>
      <c r="D655" s="151"/>
      <c r="E655" s="151"/>
      <c r="F655" s="152"/>
      <c r="G655" s="4" t="str">
        <f>IF(OR(C655=Controlemeldingen!$B$8,ISBLANK(C655)),Controlemeldingen!$A$8,"")</f>
        <v>Maak een keuze uit het drop-down menu</v>
      </c>
      <c r="H655" s="58"/>
    </row>
    <row r="656" spans="1:8" s="27" customFormat="1" ht="13.9" customHeight="1" x14ac:dyDescent="0.25">
      <c r="A656" s="81" t="s">
        <v>418</v>
      </c>
      <c r="B656" s="37" t="s">
        <v>910</v>
      </c>
      <c r="C656" s="150" t="s">
        <v>2</v>
      </c>
      <c r="D656" s="151"/>
      <c r="E656" s="151"/>
      <c r="F656" s="152"/>
      <c r="G656" s="4" t="str">
        <f>IF(OR(C656=Controlemeldingen!$B$8,ISBLANK(C656)),Controlemeldingen!$A$8,"")</f>
        <v>Maak een keuze uit het drop-down menu</v>
      </c>
      <c r="H656" s="58"/>
    </row>
    <row r="657" spans="1:8" s="28" customFormat="1" ht="26.25" customHeight="1" x14ac:dyDescent="0.25">
      <c r="A657" s="81" t="s">
        <v>1689</v>
      </c>
      <c r="B657" s="1" t="s">
        <v>1640</v>
      </c>
      <c r="C657" s="150" t="s">
        <v>68</v>
      </c>
      <c r="D657" s="151"/>
      <c r="E657" s="151"/>
      <c r="F657" s="152"/>
      <c r="G657" s="4" t="str">
        <f>IF(OR(C657=Controlemeldingen!$B$9,ISBLANK(C657)),Controlemeldingen!$A$9,"")</f>
        <v>Geef een toelichting (optioneel) of kies "N.v.t."</v>
      </c>
      <c r="H657" s="58"/>
    </row>
    <row r="658" spans="1:8" s="27" customFormat="1" ht="13.9" customHeight="1" x14ac:dyDescent="0.25">
      <c r="A658" s="80"/>
      <c r="B658" s="41"/>
      <c r="H658" s="58"/>
    </row>
    <row r="659" spans="1:8" s="27" customFormat="1" ht="13.9" customHeight="1" x14ac:dyDescent="0.25">
      <c r="A659" s="80"/>
      <c r="B659" s="41"/>
      <c r="H659" s="58"/>
    </row>
    <row r="660" spans="1:8" s="27" customFormat="1" ht="30.5" x14ac:dyDescent="0.25">
      <c r="A660" s="81"/>
      <c r="B660" s="48" t="s">
        <v>1641</v>
      </c>
      <c r="C660" s="156" t="s">
        <v>0</v>
      </c>
      <c r="D660" s="156"/>
      <c r="E660" s="156"/>
      <c r="F660" s="156"/>
      <c r="G660" s="35" t="s">
        <v>1</v>
      </c>
      <c r="H660" s="58"/>
    </row>
    <row r="661" spans="1:8" s="27" customFormat="1" ht="13.9" customHeight="1" x14ac:dyDescent="0.25">
      <c r="A661" s="81" t="s">
        <v>419</v>
      </c>
      <c r="B661" s="1" t="s">
        <v>27</v>
      </c>
      <c r="C661" s="150" t="s">
        <v>2</v>
      </c>
      <c r="D661" s="151"/>
      <c r="E661" s="151"/>
      <c r="F661" s="152"/>
      <c r="G661" s="4" t="str">
        <f>IF(OR(C661=Controlemeldingen!$B$8,ISBLANK(C661)),Controlemeldingen!$A$8,"")</f>
        <v>Maak een keuze uit het drop-down menu</v>
      </c>
      <c r="H661" s="58"/>
    </row>
    <row r="662" spans="1:8" s="27" customFormat="1" ht="13.9" customHeight="1" x14ac:dyDescent="0.25">
      <c r="A662" s="81" t="s">
        <v>420</v>
      </c>
      <c r="B662" s="1" t="s">
        <v>838</v>
      </c>
      <c r="C662" s="150" t="s">
        <v>2</v>
      </c>
      <c r="D662" s="151"/>
      <c r="E662" s="151"/>
      <c r="F662" s="152"/>
      <c r="G662" s="4" t="str">
        <f>IF(OR(C662=Controlemeldingen!$B$8,ISBLANK(C662)),Controlemeldingen!$A$8,"")</f>
        <v>Maak een keuze uit het drop-down menu</v>
      </c>
      <c r="H662" s="58"/>
    </row>
    <row r="663" spans="1:8" s="27" customFormat="1" ht="13.9" customHeight="1" x14ac:dyDescent="0.25">
      <c r="A663" s="81" t="s">
        <v>421</v>
      </c>
      <c r="B663" s="1" t="s">
        <v>100</v>
      </c>
      <c r="C663" s="150" t="s">
        <v>2</v>
      </c>
      <c r="D663" s="151"/>
      <c r="E663" s="151"/>
      <c r="F663" s="152"/>
      <c r="G663" s="4" t="str">
        <f>IF(OR(C663=Controlemeldingen!$B$8,ISBLANK(C663)),Controlemeldingen!$A$8,"")</f>
        <v>Maak een keuze uit het drop-down menu</v>
      </c>
      <c r="H663" s="58"/>
    </row>
    <row r="664" spans="1:8" s="27" customFormat="1" ht="13.9" customHeight="1" x14ac:dyDescent="0.25">
      <c r="A664" s="81" t="s">
        <v>911</v>
      </c>
      <c r="B664" s="1" t="s">
        <v>101</v>
      </c>
      <c r="C664" s="150" t="s">
        <v>2</v>
      </c>
      <c r="D664" s="151"/>
      <c r="E664" s="151"/>
      <c r="F664" s="152"/>
      <c r="G664" s="4" t="str">
        <f>IF(OR(C664=Controlemeldingen!$B$8,ISBLANK(C664)),Controlemeldingen!$A$8,"")</f>
        <v>Maak een keuze uit het drop-down menu</v>
      </c>
      <c r="H664" s="58"/>
    </row>
    <row r="665" spans="1:8" s="27" customFormat="1" ht="13.9" customHeight="1" x14ac:dyDescent="0.25">
      <c r="A665" s="81" t="s">
        <v>912</v>
      </c>
      <c r="B665" s="1" t="s">
        <v>102</v>
      </c>
      <c r="C665" s="150" t="s">
        <v>2</v>
      </c>
      <c r="D665" s="151"/>
      <c r="E665" s="151"/>
      <c r="F665" s="152"/>
      <c r="G665" s="4" t="str">
        <f>IF(OR(C665=Controlemeldingen!$B$8,ISBLANK(C665)),Controlemeldingen!$A$8,"")</f>
        <v>Maak een keuze uit het drop-down menu</v>
      </c>
      <c r="H665" s="58"/>
    </row>
    <row r="666" spans="1:8" s="27" customFormat="1" ht="13.9" customHeight="1" x14ac:dyDescent="0.25">
      <c r="A666" s="81" t="s">
        <v>913</v>
      </c>
      <c r="B666" s="1" t="s">
        <v>794</v>
      </c>
      <c r="C666" s="150" t="s">
        <v>2</v>
      </c>
      <c r="D666" s="151"/>
      <c r="E666" s="151"/>
      <c r="F666" s="152"/>
      <c r="G666" s="4" t="str">
        <f>IF(OR(C666=Controlemeldingen!$B$8,ISBLANK(C666)),Controlemeldingen!$A$8,"")</f>
        <v>Maak een keuze uit het drop-down menu</v>
      </c>
      <c r="H666" s="58"/>
    </row>
    <row r="667" spans="1:8" s="27" customFormat="1" ht="13.9" customHeight="1" x14ac:dyDescent="0.25">
      <c r="A667" s="81" t="s">
        <v>1098</v>
      </c>
      <c r="B667" s="1" t="s">
        <v>1099</v>
      </c>
      <c r="C667" s="150" t="s">
        <v>2</v>
      </c>
      <c r="D667" s="151"/>
      <c r="E667" s="151"/>
      <c r="F667" s="152"/>
      <c r="G667" s="4" t="str">
        <f>IF(OR(C667=Controlemeldingen!$B$8,ISBLANK(C667)),Controlemeldingen!$A$8,"")</f>
        <v>Maak een keuze uit het drop-down menu</v>
      </c>
      <c r="H667" s="58"/>
    </row>
    <row r="668" spans="1:8" s="27" customFormat="1" ht="13.9" customHeight="1" x14ac:dyDescent="0.25">
      <c r="A668" s="81"/>
      <c r="B668" s="3"/>
      <c r="C668" s="3"/>
      <c r="D668" s="3"/>
      <c r="E668" s="3"/>
      <c r="F668" s="3"/>
      <c r="G668" s="6"/>
      <c r="H668" s="58"/>
    </row>
    <row r="669" spans="1:8" s="27" customFormat="1" ht="13.9" customHeight="1" x14ac:dyDescent="0.25">
      <c r="A669" s="81"/>
      <c r="B669" s="3"/>
      <c r="C669" s="3"/>
      <c r="D669" s="3"/>
      <c r="E669" s="3"/>
      <c r="F669" s="3"/>
      <c r="G669" s="6"/>
      <c r="H669" s="58"/>
    </row>
    <row r="670" spans="1:8" s="27" customFormat="1" ht="13.9" customHeight="1" x14ac:dyDescent="0.25">
      <c r="A670" s="80"/>
      <c r="B670" s="48" t="s">
        <v>728</v>
      </c>
      <c r="C670" s="156" t="s">
        <v>0</v>
      </c>
      <c r="D670" s="156"/>
      <c r="E670" s="156"/>
      <c r="F670" s="156"/>
      <c r="G670" s="35" t="s">
        <v>1</v>
      </c>
      <c r="H670" s="58"/>
    </row>
    <row r="671" spans="1:8" s="27" customFormat="1" ht="20" x14ac:dyDescent="0.25">
      <c r="A671" s="81" t="s">
        <v>424</v>
      </c>
      <c r="B671" s="1" t="s">
        <v>1126</v>
      </c>
      <c r="C671" s="150" t="s">
        <v>2</v>
      </c>
      <c r="D671" s="151"/>
      <c r="E671" s="151"/>
      <c r="F671" s="152"/>
      <c r="G671" s="4" t="str">
        <f>IF(OR(C671=Controlemeldingen!$B$8,ISBLANK(C671)),Controlemeldingen!$A$8,"")</f>
        <v>Maak een keuze uit het drop-down menu</v>
      </c>
      <c r="H671" s="58"/>
    </row>
    <row r="672" spans="1:8" s="27" customFormat="1" ht="13.9" customHeight="1" x14ac:dyDescent="0.25">
      <c r="A672" s="81" t="s">
        <v>423</v>
      </c>
      <c r="B672" s="1" t="s">
        <v>795</v>
      </c>
      <c r="C672" s="150" t="s">
        <v>2</v>
      </c>
      <c r="D672" s="151"/>
      <c r="E672" s="151"/>
      <c r="F672" s="152"/>
      <c r="G672" s="4" t="str">
        <f>IF(OR(C672=Controlemeldingen!$B$8,ISBLANK(C672)),Controlemeldingen!$A$8,"")</f>
        <v>Maak een keuze uit het drop-down menu</v>
      </c>
      <c r="H672" s="58"/>
    </row>
    <row r="673" spans="1:46" s="27" customFormat="1" ht="20" x14ac:dyDescent="0.25">
      <c r="A673" s="81" t="s">
        <v>425</v>
      </c>
      <c r="B673" s="1" t="s">
        <v>1642</v>
      </c>
      <c r="C673" s="150" t="s">
        <v>68</v>
      </c>
      <c r="D673" s="151"/>
      <c r="E673" s="151"/>
      <c r="F673" s="152"/>
      <c r="G673" s="4" t="str">
        <f>IF(OR($C$672=Lists!$D$11,$C$672=Lists!$E$11),IF(OR(C673=Controlemeldingen!$B$9,ISBLANK(C673)),Controlemeldingen!$A$10,""),IF(AND(($C$672=Lists!$C$11),OR(C673=Controlemeldingen!$B$9,ISBLANK(Trustkantoren!C673))),Controlemeldingen!$A$9,""))</f>
        <v/>
      </c>
      <c r="H673" s="58"/>
    </row>
    <row r="674" spans="1:46" s="27" customFormat="1" ht="13.9" customHeight="1" x14ac:dyDescent="0.25">
      <c r="A674" s="81"/>
      <c r="B674" s="3"/>
      <c r="C674" s="3"/>
      <c r="D674" s="3"/>
      <c r="E674" s="3"/>
      <c r="F674" s="3"/>
      <c r="G674" s="3"/>
      <c r="H674" s="66"/>
    </row>
    <row r="675" spans="1:46" s="27" customFormat="1" ht="13.9" customHeight="1" x14ac:dyDescent="0.25">
      <c r="A675" s="81"/>
      <c r="B675" s="3"/>
      <c r="C675" s="3"/>
      <c r="D675" s="3"/>
      <c r="E675" s="3"/>
      <c r="F675" s="3"/>
      <c r="G675" s="3"/>
      <c r="H675" s="66"/>
    </row>
    <row r="676" spans="1:46" s="27" customFormat="1" ht="30.5" x14ac:dyDescent="0.25">
      <c r="A676" s="81"/>
      <c r="B676" s="48" t="s">
        <v>1643</v>
      </c>
      <c r="C676" s="119"/>
      <c r="D676" s="126"/>
      <c r="E676" s="167" t="s">
        <v>0</v>
      </c>
      <c r="F676" s="167"/>
      <c r="G676" s="23" t="s">
        <v>1</v>
      </c>
      <c r="H676" s="3"/>
      <c r="I676" s="120"/>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c r="AN676" s="121"/>
      <c r="AO676" s="121"/>
      <c r="AP676" s="121"/>
      <c r="AQ676" s="121"/>
      <c r="AR676" s="121"/>
      <c r="AS676" s="121"/>
      <c r="AT676" s="121"/>
    </row>
    <row r="677" spans="1:46" s="27" customFormat="1" ht="14.25" customHeight="1" x14ac:dyDescent="0.25">
      <c r="A677" s="81" t="s">
        <v>914</v>
      </c>
      <c r="B677" s="1" t="s">
        <v>1043</v>
      </c>
      <c r="E677" s="153" t="s">
        <v>2</v>
      </c>
      <c r="F677" s="155"/>
      <c r="G677" s="4" t="str">
        <f>IF(OR(E677=Controlemeldingen!$B$8,ISBLANK(E677)),Controlemeldingen!$A$8,"")</f>
        <v>Maak een keuze uit het drop-down menu</v>
      </c>
      <c r="I677" s="120"/>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c r="AN677" s="121"/>
      <c r="AO677" s="121"/>
      <c r="AP677" s="121"/>
      <c r="AQ677" s="121"/>
      <c r="AR677" s="121"/>
      <c r="AS677" s="121"/>
      <c r="AT677" s="121"/>
    </row>
    <row r="678" spans="1:46" s="27" customFormat="1" ht="14.25" customHeight="1" x14ac:dyDescent="0.25">
      <c r="A678" s="81" t="s">
        <v>915</v>
      </c>
      <c r="B678" s="1" t="s">
        <v>1044</v>
      </c>
      <c r="E678" s="153" t="s">
        <v>2</v>
      </c>
      <c r="F678" s="155"/>
      <c r="G678" s="4" t="str">
        <f>IF(OR(E678=Controlemeldingen!$B$8,ISBLANK(E678)),Controlemeldingen!$A$8,"")</f>
        <v>Maak een keuze uit het drop-down menu</v>
      </c>
      <c r="I678" s="120"/>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c r="AR678" s="121"/>
      <c r="AS678" s="121"/>
      <c r="AT678" s="121"/>
    </row>
    <row r="679" spans="1:46" s="27" customFormat="1" ht="14.25" customHeight="1" x14ac:dyDescent="0.25">
      <c r="A679" s="81" t="s">
        <v>916</v>
      </c>
      <c r="B679" s="1" t="s">
        <v>1049</v>
      </c>
      <c r="E679" s="153" t="s">
        <v>2</v>
      </c>
      <c r="F679" s="155"/>
      <c r="G679" s="4" t="str">
        <f>IF(OR(E679=Controlemeldingen!$B$8,ISBLANK(E679)),Controlemeldingen!$A$8,"")</f>
        <v>Maak een keuze uit het drop-down menu</v>
      </c>
      <c r="I679" s="120"/>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c r="AS679" s="121"/>
      <c r="AT679" s="121"/>
    </row>
    <row r="680" spans="1:46" s="27" customFormat="1" ht="14.25" customHeight="1" x14ac:dyDescent="0.25">
      <c r="A680" s="81" t="s">
        <v>917</v>
      </c>
      <c r="B680" s="1" t="s">
        <v>1050</v>
      </c>
      <c r="E680" s="153" t="s">
        <v>2</v>
      </c>
      <c r="F680" s="155"/>
      <c r="G680" s="4" t="str">
        <f>IF(OR(E680=Controlemeldingen!$B$8,ISBLANK(E680)),Controlemeldingen!$A$8,"")</f>
        <v>Maak een keuze uit het drop-down menu</v>
      </c>
      <c r="I680" s="120"/>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c r="AN680" s="121"/>
      <c r="AO680" s="121"/>
      <c r="AP680" s="121"/>
      <c r="AQ680" s="121"/>
      <c r="AR680" s="121"/>
      <c r="AS680" s="121"/>
      <c r="AT680" s="121"/>
    </row>
    <row r="681" spans="1:46" s="27" customFormat="1" ht="14.25" customHeight="1" x14ac:dyDescent="0.25">
      <c r="A681" s="81" t="s">
        <v>1114</v>
      </c>
      <c r="B681" s="1" t="s">
        <v>1045</v>
      </c>
      <c r="E681" s="153" t="s">
        <v>2</v>
      </c>
      <c r="F681" s="155"/>
      <c r="G681" s="4" t="str">
        <f>IF(OR(E681=Controlemeldingen!$B$8,ISBLANK(E681)),Controlemeldingen!$A$8,"")</f>
        <v>Maak een keuze uit het drop-down menu</v>
      </c>
      <c r="I681" s="120"/>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c r="AN681" s="121"/>
      <c r="AO681" s="121"/>
      <c r="AP681" s="121"/>
      <c r="AQ681" s="121"/>
      <c r="AR681" s="121"/>
      <c r="AS681" s="121"/>
      <c r="AT681" s="121"/>
    </row>
    <row r="682" spans="1:46" s="27" customFormat="1" ht="14.25" customHeight="1" x14ac:dyDescent="0.25">
      <c r="A682" s="81" t="s">
        <v>1115</v>
      </c>
      <c r="B682" s="1" t="s">
        <v>1046</v>
      </c>
      <c r="E682" s="153" t="s">
        <v>2</v>
      </c>
      <c r="F682" s="155"/>
      <c r="G682" s="4" t="str">
        <f>IF(OR(E682=Controlemeldingen!$B$8,ISBLANK(E682)),Controlemeldingen!$A$8,"")</f>
        <v>Maak een keuze uit het drop-down menu</v>
      </c>
      <c r="I682" s="120"/>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c r="AN682" s="121"/>
      <c r="AO682" s="121"/>
      <c r="AP682" s="121"/>
      <c r="AQ682" s="121"/>
      <c r="AR682" s="121"/>
      <c r="AS682" s="121"/>
      <c r="AT682" s="121"/>
    </row>
    <row r="683" spans="1:46" s="27" customFormat="1" ht="14.25" customHeight="1" x14ac:dyDescent="0.25">
      <c r="A683" s="81" t="s">
        <v>1116</v>
      </c>
      <c r="B683" s="1" t="s">
        <v>1047</v>
      </c>
      <c r="E683" s="153" t="s">
        <v>2</v>
      </c>
      <c r="F683" s="155"/>
      <c r="G683" s="4" t="str">
        <f>IF(OR(E683=Controlemeldingen!$B$8,ISBLANK(E683)),Controlemeldingen!$A$8,"")</f>
        <v>Maak een keuze uit het drop-down menu</v>
      </c>
      <c r="I683" s="120"/>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c r="AN683" s="121"/>
      <c r="AO683" s="121"/>
      <c r="AP683" s="121"/>
      <c r="AQ683" s="121"/>
      <c r="AR683" s="121"/>
      <c r="AS683" s="121"/>
      <c r="AT683" s="121"/>
    </row>
    <row r="684" spans="1:46" s="27" customFormat="1" ht="14.25" customHeight="1" x14ac:dyDescent="0.25">
      <c r="A684" s="81" t="s">
        <v>1117</v>
      </c>
      <c r="B684" s="1" t="s">
        <v>1048</v>
      </c>
      <c r="E684" s="153" t="s">
        <v>2</v>
      </c>
      <c r="F684" s="155"/>
      <c r="G684" s="4" t="str">
        <f>IF(OR(E684=Controlemeldingen!$B$8,ISBLANK(E684)),Controlemeldingen!$A$8,"")</f>
        <v>Maak een keuze uit het drop-down menu</v>
      </c>
      <c r="I684" s="120"/>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c r="AN684" s="121"/>
      <c r="AO684" s="121"/>
      <c r="AP684" s="121"/>
      <c r="AQ684" s="121"/>
      <c r="AR684" s="121"/>
      <c r="AS684" s="121"/>
      <c r="AT684" s="121"/>
    </row>
    <row r="685" spans="1:46" s="27" customFormat="1" ht="14.25" customHeight="1" x14ac:dyDescent="0.25">
      <c r="A685" s="81" t="s">
        <v>1118</v>
      </c>
      <c r="B685" s="1" t="s">
        <v>1644</v>
      </c>
      <c r="E685" s="153" t="s">
        <v>2</v>
      </c>
      <c r="F685" s="155"/>
      <c r="G685" s="4" t="str">
        <f>IF(OR(E685=Controlemeldingen!$B$8,ISBLANK(E685)),Controlemeldingen!$A$8,"")</f>
        <v>Maak een keuze uit het drop-down menu</v>
      </c>
      <c r="I685" s="120"/>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c r="AN685" s="121"/>
      <c r="AO685" s="121"/>
      <c r="AP685" s="121"/>
      <c r="AQ685" s="121"/>
      <c r="AR685" s="121"/>
      <c r="AS685" s="121"/>
      <c r="AT685" s="121"/>
    </row>
    <row r="686" spans="1:46" s="27" customFormat="1" ht="13.9" customHeight="1" x14ac:dyDescent="0.25">
      <c r="A686" s="81"/>
      <c r="B686" s="3"/>
      <c r="C686" s="3"/>
      <c r="D686" s="3"/>
      <c r="E686" s="3"/>
      <c r="F686" s="3"/>
      <c r="G686" s="3"/>
      <c r="H686" s="66"/>
    </row>
    <row r="687" spans="1:46" s="27" customFormat="1" ht="13.9" customHeight="1" x14ac:dyDescent="0.25">
      <c r="A687" s="81"/>
      <c r="B687" s="3"/>
      <c r="C687" s="3"/>
      <c r="D687" s="3"/>
      <c r="E687" s="3"/>
      <c r="F687" s="3"/>
      <c r="G687" s="3"/>
      <c r="H687" s="66"/>
    </row>
    <row r="688" spans="1:46" s="27" customFormat="1" ht="50.5" x14ac:dyDescent="0.25">
      <c r="A688" s="81"/>
      <c r="B688" s="48" t="s">
        <v>1645</v>
      </c>
      <c r="C688" s="168" t="s">
        <v>436</v>
      </c>
      <c r="D688" s="168"/>
      <c r="E688" s="168"/>
      <c r="F688" s="168"/>
      <c r="G688" s="23" t="s">
        <v>1</v>
      </c>
      <c r="H688" s="58"/>
      <c r="J688" s="121"/>
    </row>
    <row r="689" spans="1:10" s="27" customFormat="1" ht="20" x14ac:dyDescent="0.25">
      <c r="A689" s="81" t="s">
        <v>1119</v>
      </c>
      <c r="B689" s="1" t="s">
        <v>1726</v>
      </c>
      <c r="C689" s="150"/>
      <c r="D689" s="151"/>
      <c r="E689" s="151"/>
      <c r="F689" s="152"/>
      <c r="G689" s="4" t="str">
        <f>IF(ISNUMBER(C689),"",Controlemeldingen!$A$12)</f>
        <v>Voer een aantal (of 0) in</v>
      </c>
      <c r="H689" s="58"/>
      <c r="J689" s="121"/>
    </row>
    <row r="690" spans="1:10" s="27" customFormat="1" x14ac:dyDescent="0.25">
      <c r="A690" s="81" t="s">
        <v>1120</v>
      </c>
      <c r="B690" s="1" t="s">
        <v>1056</v>
      </c>
      <c r="C690" s="150"/>
      <c r="D690" s="151"/>
      <c r="E690" s="151"/>
      <c r="F690" s="152"/>
      <c r="G690" s="4" t="str">
        <f>IF(ISNUMBER(C690),"",Controlemeldingen!$A$12)</f>
        <v>Voer een aantal (of 0) in</v>
      </c>
      <c r="H690" s="58"/>
      <c r="J690" s="121"/>
    </row>
    <row r="691" spans="1:10" s="27" customFormat="1" x14ac:dyDescent="0.25">
      <c r="A691" s="81" t="s">
        <v>1121</v>
      </c>
      <c r="B691" s="1" t="s">
        <v>1051</v>
      </c>
      <c r="C691" s="150"/>
      <c r="D691" s="151"/>
      <c r="E691" s="151"/>
      <c r="F691" s="152"/>
      <c r="G691" s="4" t="str">
        <f>IF(ISNUMBER(C691),"",Controlemeldingen!$A$12)</f>
        <v>Voer een aantal (of 0) in</v>
      </c>
      <c r="H691" s="58"/>
      <c r="J691" s="121"/>
    </row>
    <row r="692" spans="1:10" s="27" customFormat="1" x14ac:dyDescent="0.25">
      <c r="A692" s="81" t="s">
        <v>1122</v>
      </c>
      <c r="B692" s="1" t="s">
        <v>1052</v>
      </c>
      <c r="C692" s="150"/>
      <c r="D692" s="151"/>
      <c r="E692" s="151"/>
      <c r="F692" s="152"/>
      <c r="G692" s="4" t="str">
        <f>IF(ISNUMBER(C692),"",Controlemeldingen!$A$12)</f>
        <v>Voer een aantal (of 0) in</v>
      </c>
      <c r="H692" s="58"/>
      <c r="J692" s="121"/>
    </row>
    <row r="693" spans="1:10" s="27" customFormat="1" ht="20" x14ac:dyDescent="0.25">
      <c r="A693" s="81" t="s">
        <v>1123</v>
      </c>
      <c r="B693" s="1" t="s">
        <v>1057</v>
      </c>
      <c r="C693" s="150"/>
      <c r="D693" s="151"/>
      <c r="E693" s="151"/>
      <c r="F693" s="152"/>
      <c r="G693" s="4" t="str">
        <f>IF(ISNUMBER(C693),"",Controlemeldingen!$A$12)</f>
        <v>Voer een aantal (of 0) in</v>
      </c>
      <c r="H693" s="58"/>
      <c r="J693" s="121"/>
    </row>
    <row r="694" spans="1:10" s="27" customFormat="1" x14ac:dyDescent="0.25">
      <c r="A694" s="81" t="s">
        <v>1124</v>
      </c>
      <c r="B694" s="1" t="s">
        <v>1058</v>
      </c>
      <c r="C694" s="150"/>
      <c r="D694" s="151"/>
      <c r="E694" s="151"/>
      <c r="F694" s="152"/>
      <c r="G694" s="4" t="str">
        <f>IF(ISNUMBER(C694),"",Controlemeldingen!$A$12)</f>
        <v>Voer een aantal (of 0) in</v>
      </c>
      <c r="H694" s="58"/>
      <c r="J694" s="121"/>
    </row>
    <row r="695" spans="1:10" s="27" customFormat="1" x14ac:dyDescent="0.25">
      <c r="A695" s="81"/>
      <c r="B695" s="3"/>
      <c r="C695" s="3"/>
      <c r="D695" s="3"/>
      <c r="E695" s="3"/>
      <c r="F695" s="3"/>
      <c r="G695" s="6"/>
      <c r="H695" s="58"/>
    </row>
    <row r="696" spans="1:10" s="27" customFormat="1" ht="30" x14ac:dyDescent="0.25">
      <c r="A696" s="81" t="s">
        <v>1125</v>
      </c>
      <c r="B696" s="1" t="s">
        <v>1059</v>
      </c>
      <c r="C696" s="150" t="s">
        <v>68</v>
      </c>
      <c r="D696" s="151"/>
      <c r="E696" s="151"/>
      <c r="F696" s="152"/>
      <c r="G696" s="4" t="str">
        <f>IF(OR(C696=Controlemeldingen!$B$9,ISBLANK(C696)),Controlemeldingen!$A$9,"")</f>
        <v>Geef een toelichting (optioneel) of kies "N.v.t."</v>
      </c>
      <c r="H696" s="58"/>
      <c r="J696" s="121"/>
    </row>
    <row r="697" spans="1:10" s="27" customFormat="1" x14ac:dyDescent="0.25">
      <c r="A697" s="81"/>
      <c r="B697" s="3"/>
      <c r="C697" s="3"/>
      <c r="D697" s="3"/>
      <c r="E697" s="3"/>
      <c r="F697" s="3"/>
      <c r="G697" s="6"/>
      <c r="H697" s="58"/>
    </row>
    <row r="698" spans="1:10" s="27" customFormat="1" x14ac:dyDescent="0.25">
      <c r="A698" s="81"/>
      <c r="B698" s="3"/>
      <c r="C698" s="3"/>
      <c r="D698" s="3"/>
      <c r="E698" s="3"/>
      <c r="F698" s="3"/>
      <c r="G698" s="6"/>
      <c r="H698" s="58"/>
    </row>
    <row r="699" spans="1:10" s="27" customFormat="1" ht="13.9" customHeight="1" x14ac:dyDescent="0.25">
      <c r="A699" s="81"/>
      <c r="B699" s="48" t="s">
        <v>967</v>
      </c>
      <c r="C699" s="156" t="s">
        <v>0</v>
      </c>
      <c r="D699" s="156"/>
      <c r="E699" s="156"/>
      <c r="F699" s="156"/>
      <c r="G699" s="35" t="s">
        <v>1</v>
      </c>
      <c r="H699" s="66"/>
    </row>
    <row r="700" spans="1:10" s="27" customFormat="1" x14ac:dyDescent="0.25">
      <c r="A700" s="81" t="s">
        <v>914</v>
      </c>
      <c r="B700" s="57" t="s">
        <v>1646</v>
      </c>
      <c r="C700" s="175" t="s">
        <v>2</v>
      </c>
      <c r="D700" s="175"/>
      <c r="E700" s="175"/>
      <c r="F700" s="175"/>
      <c r="G700" s="4" t="str">
        <f>IF(OR(C700=Controlemeldingen!$B$8,ISBLANK(C700)),Controlemeldingen!$A$8,"")</f>
        <v>Maak een keuze uit het drop-down menu</v>
      </c>
      <c r="H700" s="58"/>
    </row>
    <row r="701" spans="1:10" s="27" customFormat="1" ht="37.5" customHeight="1" x14ac:dyDescent="0.25">
      <c r="A701" s="81" t="s">
        <v>915</v>
      </c>
      <c r="B701" s="54" t="s">
        <v>956</v>
      </c>
      <c r="C701" s="150" t="s">
        <v>2</v>
      </c>
      <c r="D701" s="151"/>
      <c r="E701" s="151"/>
      <c r="F701" s="152"/>
      <c r="G701" s="4" t="str">
        <f>IF(OR(C701=Controlemeldingen!$B$8,ISBLANK(C701)),Controlemeldingen!$A$8,"")</f>
        <v>Maak een keuze uit het drop-down menu</v>
      </c>
      <c r="H701" s="58"/>
    </row>
    <row r="702" spans="1:10" s="27" customFormat="1" ht="38.25" customHeight="1" x14ac:dyDescent="0.25">
      <c r="A702" s="81" t="s">
        <v>916</v>
      </c>
      <c r="B702" s="54" t="s">
        <v>957</v>
      </c>
      <c r="C702" s="150" t="s">
        <v>2</v>
      </c>
      <c r="D702" s="151"/>
      <c r="E702" s="151"/>
      <c r="F702" s="152"/>
      <c r="G702" s="4" t="str">
        <f>IF(OR(C702=Controlemeldingen!$B$8,ISBLANK(C702)),Controlemeldingen!$A$8,"")</f>
        <v>Maak een keuze uit het drop-down menu</v>
      </c>
      <c r="H702" s="58"/>
    </row>
    <row r="703" spans="1:10" s="27" customFormat="1" ht="30" x14ac:dyDescent="0.25">
      <c r="A703" s="81" t="s">
        <v>917</v>
      </c>
      <c r="B703" s="54" t="s">
        <v>958</v>
      </c>
      <c r="C703" s="150" t="s">
        <v>68</v>
      </c>
      <c r="D703" s="151"/>
      <c r="E703" s="151"/>
      <c r="F703" s="152"/>
      <c r="G703" s="4" t="str">
        <f>IF(OR(C703=Controlemeldingen!$B$9,ISBLANK(C703)),Controlemeldingen!$A$10,"")</f>
        <v xml:space="preserve">Geef een toelichting (verplicht; max. 500 tekens ) </v>
      </c>
      <c r="H703" s="65"/>
    </row>
    <row r="704" spans="1:10" s="27" customFormat="1" x14ac:dyDescent="0.25">
      <c r="A704" s="81"/>
      <c r="B704" s="81"/>
      <c r="C704" s="81"/>
      <c r="D704" s="81"/>
      <c r="E704" s="81"/>
      <c r="F704" s="81"/>
      <c r="G704" s="81"/>
      <c r="H704" s="58"/>
    </row>
    <row r="705" spans="1:8" s="27" customFormat="1" ht="18" customHeight="1" x14ac:dyDescent="0.25">
      <c r="A705" s="80"/>
      <c r="B705" s="53"/>
      <c r="C705" s="156" t="s">
        <v>0</v>
      </c>
      <c r="D705" s="156"/>
      <c r="E705" s="156"/>
      <c r="F705" s="156"/>
      <c r="G705" s="35" t="s">
        <v>1</v>
      </c>
      <c r="H705" s="53"/>
    </row>
    <row r="706" spans="1:8" s="27" customFormat="1" ht="40" x14ac:dyDescent="0.25">
      <c r="A706" s="81" t="s">
        <v>1119</v>
      </c>
      <c r="B706" s="54" t="s">
        <v>1702</v>
      </c>
      <c r="C706" s="150"/>
      <c r="D706" s="151"/>
      <c r="E706" s="151"/>
      <c r="F706" s="152"/>
      <c r="G706" s="4" t="str">
        <f>IF(ISNUMBER(C706),"",Controlemeldingen!$A$12)</f>
        <v>Voer een aantal (of 0) in</v>
      </c>
      <c r="H706" s="58"/>
    </row>
    <row r="707" spans="1:8" s="27" customFormat="1" ht="23.25" customHeight="1" x14ac:dyDescent="0.25">
      <c r="A707" s="81" t="s">
        <v>1120</v>
      </c>
      <c r="B707" s="54" t="s">
        <v>1647</v>
      </c>
      <c r="C707" s="150" t="s">
        <v>2</v>
      </c>
      <c r="D707" s="151"/>
      <c r="E707" s="151"/>
      <c r="F707" s="152"/>
      <c r="G707" s="4" t="str">
        <f>IF(OR(C707=Controlemeldingen!$B$8,ISBLANK(C707)),Controlemeldingen!$A$8,"")</f>
        <v>Maak een keuze uit het drop-down menu</v>
      </c>
      <c r="H707" s="58"/>
    </row>
    <row r="708" spans="1:8" s="27" customFormat="1" ht="23.25" customHeight="1" x14ac:dyDescent="0.25">
      <c r="A708" s="81" t="s">
        <v>1121</v>
      </c>
      <c r="B708" s="54" t="s">
        <v>959</v>
      </c>
      <c r="C708" s="150" t="s">
        <v>68</v>
      </c>
      <c r="D708" s="151"/>
      <c r="E708" s="151"/>
      <c r="F708" s="152"/>
      <c r="G708" s="4" t="str">
        <f>IF(OR(C708=Controlemeldingen!$B$9,ISBLANK(C708)),Controlemeldingen!$A$10,"")</f>
        <v xml:space="preserve">Geef een toelichting (verplicht; max. 500 tekens ) </v>
      </c>
      <c r="H708" s="58"/>
    </row>
    <row r="709" spans="1:8" s="27" customFormat="1" x14ac:dyDescent="0.25">
      <c r="A709" s="80"/>
      <c r="B709" s="41"/>
      <c r="C709" s="38"/>
      <c r="D709" s="129"/>
      <c r="E709" s="129"/>
      <c r="F709" s="129"/>
      <c r="H709" s="58"/>
    </row>
    <row r="710" spans="1:8" s="27" customFormat="1" ht="20.5" x14ac:dyDescent="0.25">
      <c r="A710" s="81"/>
      <c r="B710" s="48" t="s">
        <v>834</v>
      </c>
      <c r="C710" s="156" t="s">
        <v>0</v>
      </c>
      <c r="D710" s="192"/>
      <c r="E710" s="192"/>
      <c r="F710" s="192"/>
      <c r="G710" s="35" t="s">
        <v>1</v>
      </c>
      <c r="H710" s="58"/>
    </row>
    <row r="711" spans="1:8" s="27" customFormat="1" ht="14.25" customHeight="1" x14ac:dyDescent="0.25">
      <c r="A711" s="81" t="s">
        <v>714</v>
      </c>
      <c r="B711" s="87" t="s">
        <v>796</v>
      </c>
      <c r="C711" s="150" t="s">
        <v>2</v>
      </c>
      <c r="D711" s="151"/>
      <c r="E711" s="151"/>
      <c r="F711" s="152"/>
      <c r="G711" s="4" t="str">
        <f>IF(OR(C711=Controlemeldingen!$B$8,ISBLANK(C711)),Controlemeldingen!$A$8,"")</f>
        <v>Maak een keuze uit het drop-down menu</v>
      </c>
      <c r="H711" s="58"/>
    </row>
    <row r="712" spans="1:8" s="27" customFormat="1" ht="14.25" customHeight="1" x14ac:dyDescent="0.25">
      <c r="A712" s="81" t="s">
        <v>715</v>
      </c>
      <c r="B712" s="87" t="s">
        <v>797</v>
      </c>
      <c r="C712" s="150" t="s">
        <v>2</v>
      </c>
      <c r="D712" s="151"/>
      <c r="E712" s="151"/>
      <c r="F712" s="152"/>
      <c r="G712" s="4" t="str">
        <f>IF(OR(C712=Controlemeldingen!$B$8,ISBLANK(C712)),Controlemeldingen!$A$8,"")</f>
        <v>Maak een keuze uit het drop-down menu</v>
      </c>
      <c r="H712" s="58"/>
    </row>
    <row r="713" spans="1:8" s="27" customFormat="1" ht="14.25" customHeight="1" x14ac:dyDescent="0.25">
      <c r="A713" s="81" t="s">
        <v>716</v>
      </c>
      <c r="B713" s="87" t="s">
        <v>798</v>
      </c>
      <c r="C713" s="150" t="s">
        <v>2</v>
      </c>
      <c r="D713" s="151"/>
      <c r="E713" s="151"/>
      <c r="F713" s="152"/>
      <c r="G713" s="4" t="str">
        <f>IF(OR(C713=Controlemeldingen!$B$8,ISBLANK(C713)),Controlemeldingen!$A$8,"")</f>
        <v>Maak een keuze uit het drop-down menu</v>
      </c>
      <c r="H713" s="58"/>
    </row>
    <row r="714" spans="1:8" s="27" customFormat="1" ht="14.25" customHeight="1" x14ac:dyDescent="0.25">
      <c r="A714" s="81" t="s">
        <v>717</v>
      </c>
      <c r="B714" s="87" t="s">
        <v>823</v>
      </c>
      <c r="C714" s="150" t="s">
        <v>2</v>
      </c>
      <c r="D714" s="151"/>
      <c r="E714" s="151"/>
      <c r="F714" s="152"/>
      <c r="G714" s="4" t="str">
        <f>IF(OR(C714=Controlemeldingen!$B$8,ISBLANK(C714)),Controlemeldingen!$A$8,"")</f>
        <v>Maak een keuze uit het drop-down menu</v>
      </c>
      <c r="H714" s="58"/>
    </row>
    <row r="715" spans="1:8" s="27" customFormat="1" ht="14.25" customHeight="1" x14ac:dyDescent="0.25">
      <c r="A715" s="81" t="s">
        <v>918</v>
      </c>
      <c r="B715" s="87" t="s">
        <v>824</v>
      </c>
      <c r="C715" s="150" t="s">
        <v>2</v>
      </c>
      <c r="D715" s="151"/>
      <c r="E715" s="151"/>
      <c r="F715" s="152"/>
      <c r="G715" s="4" t="str">
        <f>IF(OR(C715=Controlemeldingen!$B$8,ISBLANK(C715)),Controlemeldingen!$A$8,"")</f>
        <v>Maak een keuze uit het drop-down menu</v>
      </c>
      <c r="H715" s="58"/>
    </row>
    <row r="716" spans="1:8" s="27" customFormat="1" ht="14.25" customHeight="1" x14ac:dyDescent="0.25">
      <c r="A716" s="80"/>
      <c r="B716" s="41"/>
      <c r="C716" s="76"/>
      <c r="D716" s="76"/>
      <c r="E716" s="76"/>
      <c r="F716" s="76"/>
      <c r="H716" s="58"/>
    </row>
    <row r="717" spans="1:8" s="27" customFormat="1" ht="20.5" x14ac:dyDescent="0.25">
      <c r="A717" s="81"/>
      <c r="B717" s="48" t="s">
        <v>983</v>
      </c>
      <c r="C717" s="156" t="s">
        <v>0</v>
      </c>
      <c r="D717" s="192"/>
      <c r="E717" s="192"/>
      <c r="F717" s="192"/>
      <c r="G717" s="35" t="s">
        <v>1</v>
      </c>
      <c r="H717" s="58"/>
    </row>
    <row r="718" spans="1:8" s="27" customFormat="1" ht="14.25" customHeight="1" x14ac:dyDescent="0.25">
      <c r="A718" s="81" t="s">
        <v>919</v>
      </c>
      <c r="B718" s="87" t="s">
        <v>718</v>
      </c>
      <c r="C718" s="150" t="s">
        <v>2</v>
      </c>
      <c r="D718" s="151"/>
      <c r="E718" s="151"/>
      <c r="F718" s="152"/>
      <c r="G718" s="4" t="str">
        <f>IF(OR(C718=Controlemeldingen!$B$8,ISBLANK(C718)),Controlemeldingen!$A$8,"")</f>
        <v>Maak een keuze uit het drop-down menu</v>
      </c>
      <c r="H718" s="58"/>
    </row>
    <row r="719" spans="1:8" s="27" customFormat="1" ht="14.25" customHeight="1" x14ac:dyDescent="0.25">
      <c r="A719" s="81" t="s">
        <v>920</v>
      </c>
      <c r="B719" s="87" t="s">
        <v>719</v>
      </c>
      <c r="C719" s="150" t="s">
        <v>2</v>
      </c>
      <c r="D719" s="151"/>
      <c r="E719" s="151"/>
      <c r="F719" s="152"/>
      <c r="G719" s="4" t="str">
        <f>IF(OR(C719=Controlemeldingen!$B$8,ISBLANK(C719)),Controlemeldingen!$A$8,"")</f>
        <v>Maak een keuze uit het drop-down menu</v>
      </c>
      <c r="H719" s="58"/>
    </row>
    <row r="720" spans="1:8" s="27" customFormat="1" ht="14.25" customHeight="1" x14ac:dyDescent="0.25">
      <c r="A720" s="81" t="s">
        <v>921</v>
      </c>
      <c r="B720" s="87" t="s">
        <v>720</v>
      </c>
      <c r="C720" s="150" t="s">
        <v>2</v>
      </c>
      <c r="D720" s="151"/>
      <c r="E720" s="151"/>
      <c r="F720" s="152"/>
      <c r="G720" s="4" t="str">
        <f>IF(OR(C720=Controlemeldingen!$B$8,ISBLANK(C720)),Controlemeldingen!$A$8,"")</f>
        <v>Maak een keuze uit het drop-down menu</v>
      </c>
      <c r="H720" s="58"/>
    </row>
    <row r="721" spans="1:8" s="27" customFormat="1" ht="14.25" customHeight="1" x14ac:dyDescent="0.25">
      <c r="A721" s="81" t="s">
        <v>922</v>
      </c>
      <c r="B721" s="87" t="s">
        <v>924</v>
      </c>
      <c r="C721" s="150" t="s">
        <v>2</v>
      </c>
      <c r="D721" s="151"/>
      <c r="E721" s="151"/>
      <c r="F721" s="152"/>
      <c r="G721" s="4" t="str">
        <f>IF(OR(C721=Controlemeldingen!$B$8,ISBLANK(C721)),Controlemeldingen!$A$8,"")</f>
        <v>Maak een keuze uit het drop-down menu</v>
      </c>
      <c r="H721" s="58"/>
    </row>
    <row r="722" spans="1:8" s="27" customFormat="1" ht="14.25" customHeight="1" x14ac:dyDescent="0.25">
      <c r="A722" s="81" t="s">
        <v>982</v>
      </c>
      <c r="B722" s="87" t="s">
        <v>923</v>
      </c>
      <c r="C722" s="150" t="s">
        <v>2</v>
      </c>
      <c r="D722" s="151"/>
      <c r="E722" s="151"/>
      <c r="F722" s="152"/>
      <c r="G722" s="4" t="str">
        <f>IF(OR(C722=Controlemeldingen!$B$8,ISBLANK(C722)),Controlemeldingen!$A$8,"")</f>
        <v>Maak een keuze uit het drop-down menu</v>
      </c>
      <c r="H722" s="58"/>
    </row>
    <row r="723" spans="1:8" s="27" customFormat="1" x14ac:dyDescent="0.25">
      <c r="A723" s="81"/>
      <c r="B723" s="3"/>
      <c r="C723" s="3"/>
      <c r="D723" s="3"/>
      <c r="E723" s="3"/>
      <c r="F723" s="3"/>
      <c r="G723" s="6"/>
      <c r="H723" s="58"/>
    </row>
    <row r="724" spans="1:8" s="27" customFormat="1" x14ac:dyDescent="0.25">
      <c r="A724" s="81"/>
      <c r="B724" s="3"/>
      <c r="C724" s="3"/>
      <c r="D724" s="3"/>
      <c r="E724" s="3"/>
      <c r="F724" s="3"/>
      <c r="G724" s="6"/>
      <c r="H724" s="58"/>
    </row>
    <row r="725" spans="1:8" s="27" customFormat="1" ht="14.25" customHeight="1" x14ac:dyDescent="0.25">
      <c r="A725" s="80"/>
      <c r="B725" s="48" t="s">
        <v>727</v>
      </c>
      <c r="C725" s="156" t="s">
        <v>0</v>
      </c>
      <c r="D725" s="156"/>
      <c r="E725" s="156"/>
      <c r="F725" s="156"/>
      <c r="G725" s="35" t="s">
        <v>1</v>
      </c>
      <c r="H725" s="58"/>
    </row>
    <row r="726" spans="1:8" s="27" customFormat="1" ht="20" x14ac:dyDescent="0.25">
      <c r="A726" s="81" t="s">
        <v>130</v>
      </c>
      <c r="B726" s="1" t="s">
        <v>1649</v>
      </c>
      <c r="C726" s="150" t="s">
        <v>2</v>
      </c>
      <c r="D726" s="151"/>
      <c r="E726" s="151"/>
      <c r="F726" s="152"/>
      <c r="G726" s="4" t="str">
        <f>IF(OR(C726=Controlemeldingen!$B$8,ISBLANK(C726)),Controlemeldingen!$A$8,"")</f>
        <v>Maak een keuze uit het drop-down menu</v>
      </c>
      <c r="H726" s="58"/>
    </row>
    <row r="727" spans="1:8" s="27" customFormat="1" x14ac:dyDescent="0.25">
      <c r="A727" s="80"/>
      <c r="B727" s="41"/>
      <c r="H727" s="58"/>
    </row>
    <row r="728" spans="1:8" ht="14.25" customHeight="1" x14ac:dyDescent="0.25">
      <c r="B728" s="41"/>
      <c r="C728" s="156" t="s">
        <v>0</v>
      </c>
      <c r="D728" s="156"/>
      <c r="E728" s="156"/>
      <c r="F728" s="156"/>
      <c r="G728" s="35" t="s">
        <v>1</v>
      </c>
    </row>
    <row r="729" spans="1:8" s="27" customFormat="1" ht="40" x14ac:dyDescent="0.25">
      <c r="A729" s="81" t="s">
        <v>858</v>
      </c>
      <c r="B729" s="1" t="s">
        <v>1729</v>
      </c>
      <c r="C729" s="150" t="s">
        <v>68</v>
      </c>
      <c r="D729" s="151"/>
      <c r="E729" s="151"/>
      <c r="F729" s="152"/>
      <c r="G729" s="4" t="str">
        <f>IF(OR(C729=Controlemeldingen!$B$9,ISBLANK(C729)),Controlemeldingen!$A$40,"")</f>
        <v>Geef een toelichting (verplicht) of kies "N.v.t."</v>
      </c>
      <c r="H729" s="58"/>
    </row>
    <row r="730" spans="1:8" s="27" customFormat="1" x14ac:dyDescent="0.25">
      <c r="A730" s="80"/>
      <c r="B730" s="41"/>
      <c r="H730" s="58"/>
    </row>
    <row r="731" spans="1:8" s="28" customFormat="1" x14ac:dyDescent="0.25">
      <c r="A731" s="80"/>
      <c r="B731" s="96" t="s">
        <v>46</v>
      </c>
      <c r="C731" s="27"/>
      <c r="D731" s="27"/>
      <c r="E731" s="27"/>
      <c r="F731" s="27"/>
      <c r="G731" s="27"/>
      <c r="H731" s="58"/>
    </row>
    <row r="732" spans="1:8" s="27" customFormat="1" x14ac:dyDescent="0.25">
      <c r="A732" s="80"/>
      <c r="B732" s="41"/>
      <c r="C732" s="156" t="s">
        <v>0</v>
      </c>
      <c r="D732" s="156"/>
      <c r="E732" s="156"/>
      <c r="F732" s="156"/>
      <c r="G732" s="35" t="s">
        <v>1</v>
      </c>
      <c r="H732" s="58"/>
    </row>
    <row r="733" spans="1:8" s="27" customFormat="1" ht="20" customHeight="1" x14ac:dyDescent="0.25">
      <c r="A733" s="81" t="s">
        <v>925</v>
      </c>
      <c r="B733" s="1" t="s">
        <v>1730</v>
      </c>
      <c r="C733" s="150" t="s">
        <v>2</v>
      </c>
      <c r="D733" s="151"/>
      <c r="E733" s="151"/>
      <c r="F733" s="152"/>
      <c r="G733" s="4" t="str">
        <f>IF(OR(C733=Controlemeldingen!$B$8,ISBLANK(C733)),Controlemeldingen!$A$8,"")</f>
        <v>Maak een keuze uit het drop-down menu</v>
      </c>
      <c r="H733" s="58"/>
    </row>
    <row r="734" spans="1:8" s="27" customFormat="1" ht="14.25" customHeight="1" x14ac:dyDescent="0.25">
      <c r="A734" s="80"/>
      <c r="B734" s="40"/>
      <c r="C734" s="28"/>
      <c r="H734" s="58"/>
    </row>
    <row r="735" spans="1:8" s="27" customFormat="1" x14ac:dyDescent="0.25">
      <c r="A735" s="81"/>
      <c r="B735" s="48" t="s">
        <v>960</v>
      </c>
      <c r="C735" s="156" t="s">
        <v>0</v>
      </c>
      <c r="D735" s="156"/>
      <c r="E735" s="156"/>
      <c r="F735" s="156"/>
      <c r="G735" s="35" t="s">
        <v>1</v>
      </c>
      <c r="H735" s="58"/>
    </row>
    <row r="736" spans="1:8" s="27" customFormat="1" ht="14.25" customHeight="1" x14ac:dyDescent="0.25">
      <c r="A736" s="81" t="s">
        <v>926</v>
      </c>
      <c r="B736" s="1" t="s">
        <v>34</v>
      </c>
      <c r="C736" s="150" t="s">
        <v>2</v>
      </c>
      <c r="D736" s="151"/>
      <c r="E736" s="151"/>
      <c r="F736" s="152"/>
      <c r="G736" s="4" t="str">
        <f>IF(OR(C736=Controlemeldingen!$B$8,ISBLANK(C736)),Controlemeldingen!$A$8,"")</f>
        <v>Maak een keuze uit het drop-down menu</v>
      </c>
      <c r="H736" s="58"/>
    </row>
    <row r="737" spans="1:8" s="27" customFormat="1" x14ac:dyDescent="0.25">
      <c r="A737" s="81" t="s">
        <v>927</v>
      </c>
      <c r="B737" s="1" t="s">
        <v>35</v>
      </c>
      <c r="C737" s="150" t="s">
        <v>2</v>
      </c>
      <c r="D737" s="151"/>
      <c r="E737" s="151"/>
      <c r="F737" s="152"/>
      <c r="G737" s="4" t="str">
        <f>IF(OR(C737=Controlemeldingen!$B$8,ISBLANK(C737)),Controlemeldingen!$A$8,"")</f>
        <v>Maak een keuze uit het drop-down menu</v>
      </c>
      <c r="H737" s="58"/>
    </row>
    <row r="738" spans="1:8" s="27" customFormat="1" ht="14.25" customHeight="1" x14ac:dyDescent="0.25">
      <c r="A738" s="81" t="s">
        <v>928</v>
      </c>
      <c r="B738" s="1" t="s">
        <v>36</v>
      </c>
      <c r="C738" s="150" t="s">
        <v>2</v>
      </c>
      <c r="D738" s="151"/>
      <c r="E738" s="151"/>
      <c r="F738" s="152"/>
      <c r="G738" s="4" t="str">
        <f>IF(OR(C738=Controlemeldingen!$B$8,ISBLANK(C738)),Controlemeldingen!$A$8,"")</f>
        <v>Maak een keuze uit het drop-down menu</v>
      </c>
      <c r="H738" s="58"/>
    </row>
    <row r="739" spans="1:8" s="27" customFormat="1" ht="14.25" customHeight="1" x14ac:dyDescent="0.25">
      <c r="A739" s="81" t="s">
        <v>929</v>
      </c>
      <c r="B739" s="1" t="s">
        <v>1703</v>
      </c>
      <c r="C739" s="150" t="s">
        <v>2</v>
      </c>
      <c r="D739" s="151"/>
      <c r="E739" s="151"/>
      <c r="F739" s="152"/>
      <c r="G739" s="4" t="str">
        <f>IF(OR(C739=Controlemeldingen!$B$8,ISBLANK(C739)),Controlemeldingen!$A$8,"")</f>
        <v>Maak een keuze uit het drop-down menu</v>
      </c>
      <c r="H739" s="58"/>
    </row>
    <row r="740" spans="1:8" s="27" customFormat="1" ht="14.25" customHeight="1" x14ac:dyDescent="0.25">
      <c r="A740" s="81" t="s">
        <v>1705</v>
      </c>
      <c r="B740" s="1" t="s">
        <v>33</v>
      </c>
      <c r="C740" s="150" t="s">
        <v>2</v>
      </c>
      <c r="D740" s="151"/>
      <c r="E740" s="151"/>
      <c r="F740" s="152"/>
      <c r="G740" s="4" t="str">
        <f>IF(OR(C740=Controlemeldingen!$B$8,ISBLANK(C740)),Controlemeldingen!$A$8,"")</f>
        <v>Maak een keuze uit het drop-down menu</v>
      </c>
      <c r="H740" s="58"/>
    </row>
    <row r="741" spans="1:8" s="27" customFormat="1" ht="14.25" customHeight="1" x14ac:dyDescent="0.25">
      <c r="A741" s="81"/>
      <c r="B741" s="81"/>
      <c r="C741" s="81"/>
      <c r="D741" s="81"/>
      <c r="E741" s="81"/>
      <c r="F741" s="81"/>
      <c r="G741" s="6"/>
      <c r="H741" s="58"/>
    </row>
    <row r="742" spans="1:8" s="27" customFormat="1" ht="14.25" customHeight="1" x14ac:dyDescent="0.25">
      <c r="A742" s="82"/>
      <c r="B742" s="34"/>
      <c r="C742" s="160" t="s">
        <v>0</v>
      </c>
      <c r="D742" s="160"/>
      <c r="E742" s="160"/>
      <c r="F742" s="161"/>
      <c r="G742" s="35" t="s">
        <v>1</v>
      </c>
      <c r="H742" s="58"/>
    </row>
    <row r="743" spans="1:8" s="27" customFormat="1" ht="39" customHeight="1" x14ac:dyDescent="0.25">
      <c r="A743" s="81" t="s">
        <v>426</v>
      </c>
      <c r="B743" s="71" t="s">
        <v>1704</v>
      </c>
      <c r="C743" s="150" t="s">
        <v>68</v>
      </c>
      <c r="D743" s="151"/>
      <c r="E743" s="151"/>
      <c r="F743" s="152"/>
      <c r="G743" s="4" t="str">
        <f>IF(OR($C$740=Lists!$C$9),IF(OR(C743=Controlemeldingen!$B$9,ISBLANK(C743)),Controlemeldingen!$A$10,""),"")</f>
        <v/>
      </c>
      <c r="H743" s="58"/>
    </row>
    <row r="744" spans="1:8" s="27" customFormat="1" x14ac:dyDescent="0.25">
      <c r="A744" s="81"/>
      <c r="B744" s="81"/>
      <c r="C744" s="81"/>
      <c r="D744" s="81"/>
      <c r="E744" s="81"/>
      <c r="F744" s="81"/>
      <c r="G744" s="81"/>
      <c r="H744" s="58"/>
    </row>
    <row r="745" spans="1:8" s="27" customFormat="1" ht="14.25" customHeight="1" x14ac:dyDescent="0.25">
      <c r="A745" s="80"/>
      <c r="B745" s="41"/>
      <c r="E745" s="77" t="s">
        <v>930</v>
      </c>
      <c r="F745" s="77" t="s">
        <v>931</v>
      </c>
      <c r="H745" s="58"/>
    </row>
    <row r="746" spans="1:8" s="27" customFormat="1" ht="46" x14ac:dyDescent="0.25">
      <c r="A746" s="81"/>
      <c r="B746" s="48" t="s">
        <v>1731</v>
      </c>
      <c r="D746" s="126"/>
      <c r="E746" s="77" t="s">
        <v>37</v>
      </c>
      <c r="F746" s="77" t="s">
        <v>115</v>
      </c>
      <c r="G746" s="35" t="s">
        <v>1</v>
      </c>
      <c r="H746" s="58"/>
    </row>
    <row r="747" spans="1:8" s="27" customFormat="1" x14ac:dyDescent="0.25">
      <c r="A747" s="81" t="s">
        <v>430</v>
      </c>
      <c r="B747" s="1" t="s">
        <v>135</v>
      </c>
      <c r="C747" s="126"/>
      <c r="D747" s="126"/>
      <c r="E747" s="5"/>
      <c r="F747" s="5"/>
      <c r="G747" s="4" t="str">
        <f>IF(OR(ISBLANK(E747),ISBLANK(F747)),Controlemeldingen!$A$16,IF(AND(E747="Nee",OR(F747&gt;0)),Controlemeldingen!$A$38,""))</f>
        <v>Maak een keuze, en voer een aantal (of 0) in</v>
      </c>
      <c r="H747" s="58"/>
    </row>
    <row r="748" spans="1:8" s="27" customFormat="1" ht="14.25" customHeight="1" x14ac:dyDescent="0.25">
      <c r="A748" s="81" t="s">
        <v>431</v>
      </c>
      <c r="B748" s="1" t="s">
        <v>136</v>
      </c>
      <c r="C748" s="126"/>
      <c r="D748" s="126"/>
      <c r="E748" s="5"/>
      <c r="F748" s="5"/>
      <c r="G748" s="4" t="str">
        <f>IF(OR(ISBLANK(E748),ISBLANK(F748)),Controlemeldingen!$A$16,IF(AND(E748="Nee",OR(F748&gt;0)),Controlemeldingen!$A$38,""))</f>
        <v>Maak een keuze, en voer een aantal (of 0) in</v>
      </c>
      <c r="H748" s="58"/>
    </row>
    <row r="749" spans="1:8" s="27" customFormat="1" x14ac:dyDescent="0.25">
      <c r="A749" s="81" t="s">
        <v>432</v>
      </c>
      <c r="B749" s="1" t="s">
        <v>67</v>
      </c>
      <c r="C749" s="126"/>
      <c r="D749" s="126"/>
      <c r="E749" s="5"/>
      <c r="G749" s="4" t="str">
        <f>IF(ISBLANK(E749),Controlemeldingen!$A$8,"")</f>
        <v>Maak een keuze uit het drop-down menu</v>
      </c>
      <c r="H749" s="58"/>
    </row>
    <row r="750" spans="1:8" s="27" customFormat="1" x14ac:dyDescent="0.25">
      <c r="A750" s="81" t="s">
        <v>825</v>
      </c>
      <c r="B750" s="1" t="s">
        <v>137</v>
      </c>
      <c r="C750" s="126"/>
      <c r="D750" s="126"/>
      <c r="E750" s="5"/>
      <c r="G750" s="4" t="str">
        <f>IF(ISBLANK(E750),Controlemeldingen!$A$8,"")</f>
        <v>Maak een keuze uit het drop-down menu</v>
      </c>
      <c r="H750" s="58"/>
    </row>
    <row r="751" spans="1:8" s="27" customFormat="1" ht="14.25" customHeight="1" x14ac:dyDescent="0.25">
      <c r="A751" s="80"/>
      <c r="B751" s="41"/>
      <c r="H751" s="58"/>
    </row>
    <row r="752" spans="1:8" s="27" customFormat="1" ht="46.5" customHeight="1" x14ac:dyDescent="0.25">
      <c r="A752" s="81"/>
      <c r="B752" s="48" t="s">
        <v>1733</v>
      </c>
      <c r="C752" s="156" t="s">
        <v>0</v>
      </c>
      <c r="D752" s="156"/>
      <c r="E752" s="156"/>
      <c r="F752" s="156"/>
      <c r="G752" s="35" t="s">
        <v>1</v>
      </c>
      <c r="H752" s="58"/>
    </row>
    <row r="753" spans="1:8" s="27" customFormat="1" ht="14.25" customHeight="1" x14ac:dyDescent="0.25">
      <c r="A753" s="81" t="s">
        <v>932</v>
      </c>
      <c r="B753" s="1" t="s">
        <v>168</v>
      </c>
      <c r="C753" s="150" t="s">
        <v>2</v>
      </c>
      <c r="D753" s="151"/>
      <c r="E753" s="151"/>
      <c r="F753" s="152"/>
      <c r="G753" s="4" t="str">
        <f>IF(OR(C753=Controlemeldingen!$B$8,ISBLANK(C753)),Controlemeldingen!$A$8,"")</f>
        <v>Maak een keuze uit het drop-down menu</v>
      </c>
      <c r="H753" s="58"/>
    </row>
    <row r="754" spans="1:8" s="27" customFormat="1" ht="14.25" customHeight="1" x14ac:dyDescent="0.25">
      <c r="A754" s="81" t="s">
        <v>933</v>
      </c>
      <c r="B754" s="1" t="s">
        <v>169</v>
      </c>
      <c r="C754" s="150" t="s">
        <v>2</v>
      </c>
      <c r="D754" s="151"/>
      <c r="E754" s="151"/>
      <c r="F754" s="152"/>
      <c r="G754" s="4" t="str">
        <f>IF(OR(C754=Controlemeldingen!$B$8,ISBLANK(C754)),Controlemeldingen!$A$8,"")</f>
        <v>Maak een keuze uit het drop-down menu</v>
      </c>
      <c r="H754" s="58"/>
    </row>
    <row r="755" spans="1:8" s="27" customFormat="1" ht="14.25" customHeight="1" x14ac:dyDescent="0.25">
      <c r="A755" s="81" t="s">
        <v>934</v>
      </c>
      <c r="B755" s="1" t="s">
        <v>170</v>
      </c>
      <c r="C755" s="150" t="s">
        <v>2</v>
      </c>
      <c r="D755" s="151"/>
      <c r="E755" s="151"/>
      <c r="F755" s="152"/>
      <c r="G755" s="4" t="str">
        <f>IF(OR(C755=Controlemeldingen!$B$8,ISBLANK(C755)),Controlemeldingen!$A$8,"")</f>
        <v>Maak een keuze uit het drop-down menu</v>
      </c>
      <c r="H755" s="58"/>
    </row>
    <row r="756" spans="1:8" s="27" customFormat="1" ht="14.25" customHeight="1" x14ac:dyDescent="0.25">
      <c r="A756" s="81" t="s">
        <v>935</v>
      </c>
      <c r="B756" s="1" t="s">
        <v>819</v>
      </c>
      <c r="C756" s="150" t="s">
        <v>2</v>
      </c>
      <c r="D756" s="151"/>
      <c r="E756" s="151"/>
      <c r="F756" s="152"/>
      <c r="G756" s="4" t="str">
        <f>IF(OR(C756=Controlemeldingen!$B$8,ISBLANK(C756)),Controlemeldingen!$A$8,"")</f>
        <v>Maak een keuze uit het drop-down menu</v>
      </c>
      <c r="H756" s="58"/>
    </row>
    <row r="757" spans="1:8" s="27" customFormat="1" ht="14.25" customHeight="1" x14ac:dyDescent="0.25">
      <c r="A757" s="81" t="s">
        <v>936</v>
      </c>
      <c r="B757" s="1" t="s">
        <v>820</v>
      </c>
      <c r="C757" s="150" t="s">
        <v>2</v>
      </c>
      <c r="D757" s="151"/>
      <c r="E757" s="151"/>
      <c r="F757" s="152"/>
      <c r="G757" s="4" t="str">
        <f>IF(OR(C757=Controlemeldingen!$B$8,ISBLANK(C757)),Controlemeldingen!$A$8,"")</f>
        <v>Maak een keuze uit het drop-down menu</v>
      </c>
      <c r="H757" s="58"/>
    </row>
    <row r="758" spans="1:8" s="27" customFormat="1" ht="14.25" customHeight="1" x14ac:dyDescent="0.25">
      <c r="A758" s="80"/>
      <c r="B758" s="41"/>
      <c r="H758" s="58"/>
    </row>
    <row r="759" spans="1:8" s="27" customFormat="1" ht="14.25" customHeight="1" x14ac:dyDescent="0.25">
      <c r="A759" s="80"/>
      <c r="B759" s="41"/>
      <c r="E759" s="163" t="s">
        <v>436</v>
      </c>
      <c r="F759" s="163"/>
      <c r="G759" s="35" t="s">
        <v>1</v>
      </c>
      <c r="H759" s="58"/>
    </row>
    <row r="760" spans="1:8" s="27" customFormat="1" ht="14.25" customHeight="1" x14ac:dyDescent="0.25">
      <c r="A760" s="81" t="s">
        <v>437</v>
      </c>
      <c r="B760" s="1" t="s">
        <v>435</v>
      </c>
      <c r="D760" s="126"/>
      <c r="E760" s="153"/>
      <c r="F760" s="155"/>
      <c r="G760" s="4" t="str">
        <f>IF(ISNUMBER(E760),"",Controlemeldingen!$A$12)</f>
        <v>Voer een aantal (of 0) in</v>
      </c>
      <c r="H760" s="58"/>
    </row>
    <row r="761" spans="1:8" s="27" customFormat="1" ht="14.25" customHeight="1" x14ac:dyDescent="0.25">
      <c r="A761" s="81"/>
      <c r="B761" s="81"/>
      <c r="C761" s="81"/>
      <c r="D761" s="81"/>
      <c r="E761" s="81"/>
      <c r="F761" s="81"/>
      <c r="G761" s="81"/>
      <c r="H761" s="58"/>
    </row>
    <row r="762" spans="1:8" s="27" customFormat="1" ht="14.25" customHeight="1" x14ac:dyDescent="0.25">
      <c r="A762" s="81" t="s">
        <v>438</v>
      </c>
      <c r="B762" s="1" t="s">
        <v>857</v>
      </c>
      <c r="C762" s="150" t="s">
        <v>2</v>
      </c>
      <c r="D762" s="151"/>
      <c r="E762" s="151"/>
      <c r="F762" s="152"/>
      <c r="G762" s="4" t="str">
        <f>IF(OR(C762=Controlemeldingen!$B$8,ISBLANK(C762)),Controlemeldingen!$A$8,"")</f>
        <v>Maak een keuze uit het drop-down menu</v>
      </c>
      <c r="H762" s="58"/>
    </row>
    <row r="763" spans="1:8" s="27" customFormat="1" x14ac:dyDescent="0.25">
      <c r="A763" s="81"/>
      <c r="B763" s="3"/>
      <c r="C763" s="160" t="s">
        <v>0</v>
      </c>
      <c r="D763" s="160"/>
      <c r="E763" s="160"/>
      <c r="F763" s="160"/>
      <c r="G763" s="35" t="s">
        <v>1</v>
      </c>
      <c r="H763" s="58"/>
    </row>
    <row r="764" spans="1:8" s="27" customFormat="1" ht="40" x14ac:dyDescent="0.25">
      <c r="A764" s="81" t="s">
        <v>442</v>
      </c>
      <c r="B764" s="1" t="s">
        <v>1734</v>
      </c>
      <c r="C764" s="150" t="s">
        <v>68</v>
      </c>
      <c r="D764" s="151"/>
      <c r="E764" s="151"/>
      <c r="F764" s="152"/>
      <c r="G764" s="4" t="str">
        <f>IF(OR(C764=Controlemeldingen!$B$9,ISBLANK(C764)),Controlemeldingen!$A$9,"")</f>
        <v>Geef een toelichting (optioneel) of kies "N.v.t."</v>
      </c>
      <c r="H764" s="58"/>
    </row>
    <row r="765" spans="1:8" s="27" customFormat="1" ht="21" customHeight="1" x14ac:dyDescent="0.25">
      <c r="A765" s="80"/>
      <c r="B765" s="41"/>
      <c r="H765" s="58"/>
    </row>
    <row r="766" spans="1:8" s="27" customFormat="1" ht="21" customHeight="1" x14ac:dyDescent="0.25">
      <c r="A766" s="80"/>
      <c r="B766" s="41"/>
      <c r="H766" s="58"/>
    </row>
    <row r="767" spans="1:8" s="27" customFormat="1" x14ac:dyDescent="0.25">
      <c r="A767" s="81"/>
      <c r="B767" s="78" t="s">
        <v>802</v>
      </c>
      <c r="C767" s="3"/>
      <c r="D767" s="3"/>
      <c r="E767" s="3"/>
      <c r="F767" s="3"/>
      <c r="G767" s="3"/>
      <c r="H767" s="58"/>
    </row>
    <row r="768" spans="1:8" s="27" customFormat="1" ht="14.25" customHeight="1" x14ac:dyDescent="0.25">
      <c r="A768" s="80"/>
      <c r="B768" s="41"/>
      <c r="H768" s="58"/>
    </row>
    <row r="769" spans="1:46" s="27" customFormat="1" x14ac:dyDescent="0.25">
      <c r="A769" s="80"/>
      <c r="B769" s="107" t="s">
        <v>801</v>
      </c>
      <c r="D769" s="103" t="s">
        <v>941</v>
      </c>
      <c r="E769" s="103" t="s">
        <v>942</v>
      </c>
      <c r="F769" s="103" t="s">
        <v>943</v>
      </c>
      <c r="G769" s="35"/>
      <c r="H769" s="58"/>
    </row>
    <row r="770" spans="1:46" s="45" customFormat="1" ht="26.25" customHeight="1" x14ac:dyDescent="0.25">
      <c r="A770" s="3"/>
      <c r="B770" s="1" t="s">
        <v>954</v>
      </c>
      <c r="D770" s="77" t="s">
        <v>840</v>
      </c>
      <c r="E770" s="77" t="s">
        <v>803</v>
      </c>
      <c r="F770" s="77" t="s">
        <v>953</v>
      </c>
      <c r="G770" s="35" t="s">
        <v>1</v>
      </c>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row>
    <row r="771" spans="1:46" s="45" customFormat="1" x14ac:dyDescent="0.25">
      <c r="A771" s="81" t="s">
        <v>876</v>
      </c>
      <c r="B771" s="1" t="s">
        <v>806</v>
      </c>
      <c r="D771" s="5"/>
      <c r="E771" s="5"/>
      <c r="F771" s="5"/>
      <c r="G771" s="4" t="str">
        <f>IF(OR(ISBLANK(F771),ISBLANK(E771),ISBLANK(D771)),Controlemeldingen!$A$8,"")</f>
        <v>Maak een keuze uit het drop-down menu</v>
      </c>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row>
    <row r="772" spans="1:46" s="45" customFormat="1" x14ac:dyDescent="0.25">
      <c r="A772" s="81" t="s">
        <v>877</v>
      </c>
      <c r="B772" s="1" t="s">
        <v>804</v>
      </c>
      <c r="D772" s="5"/>
      <c r="E772" s="5"/>
      <c r="F772" s="5"/>
      <c r="G772" s="4" t="str">
        <f>IF(OR(ISBLANK(F772),ISBLANK(E772),ISBLANK(D772)),Controlemeldingen!$A$8,"")</f>
        <v>Maak een keuze uit het drop-down menu</v>
      </c>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row>
    <row r="773" spans="1:46" s="45" customFormat="1" x14ac:dyDescent="0.25">
      <c r="A773" s="81" t="s">
        <v>878</v>
      </c>
      <c r="B773" s="1" t="s">
        <v>805</v>
      </c>
      <c r="D773" s="5"/>
      <c r="E773" s="5"/>
      <c r="F773" s="5"/>
      <c r="G773" s="4" t="str">
        <f>IF(OR(ISBLANK(F773),ISBLANK(E773),ISBLANK(D773)),Controlemeldingen!$A$8,"")</f>
        <v>Maak een keuze uit het drop-down menu</v>
      </c>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row>
    <row r="774" spans="1:46" s="45" customFormat="1" x14ac:dyDescent="0.25">
      <c r="A774" s="81" t="s">
        <v>879</v>
      </c>
      <c r="B774" s="1" t="s">
        <v>951</v>
      </c>
      <c r="D774" s="5"/>
      <c r="E774" s="5"/>
      <c r="F774" s="5"/>
      <c r="G774" s="4" t="str">
        <f>IF(OR(ISBLANK(F774),ISBLANK(E774),ISBLANK(D774)),Controlemeldingen!$A$8,"")</f>
        <v>Maak een keuze uit het drop-down menu</v>
      </c>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row>
    <row r="775" spans="1:46" s="45" customFormat="1" x14ac:dyDescent="0.25">
      <c r="A775" s="2"/>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row>
    <row r="776" spans="1:46" s="45" customFormat="1" x14ac:dyDescent="0.25">
      <c r="A776" s="2"/>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row>
    <row r="777" spans="1:46" s="45" customFormat="1" x14ac:dyDescent="0.25">
      <c r="A777" s="102"/>
      <c r="D777" s="103" t="s">
        <v>944</v>
      </c>
      <c r="E777" s="103" t="s">
        <v>945</v>
      </c>
      <c r="F777" s="103" t="s">
        <v>946</v>
      </c>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c r="AO777" s="101"/>
      <c r="AP777" s="101"/>
      <c r="AQ777" s="101"/>
      <c r="AR777" s="101"/>
      <c r="AS777" s="101"/>
      <c r="AT777" s="101"/>
    </row>
    <row r="778" spans="1:46" s="45" customFormat="1" ht="30" x14ac:dyDescent="0.25">
      <c r="A778" s="81"/>
      <c r="B778" s="1" t="s">
        <v>996</v>
      </c>
      <c r="D778" s="77" t="s">
        <v>840</v>
      </c>
      <c r="E778" s="77" t="s">
        <v>803</v>
      </c>
      <c r="F778" s="77" t="s">
        <v>953</v>
      </c>
      <c r="G778" s="35" t="s">
        <v>1</v>
      </c>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c r="AO778" s="101"/>
      <c r="AP778" s="101"/>
      <c r="AQ778" s="101"/>
      <c r="AR778" s="101"/>
      <c r="AS778" s="101"/>
      <c r="AT778" s="101"/>
    </row>
    <row r="779" spans="1:46" s="45" customFormat="1" x14ac:dyDescent="0.25">
      <c r="A779" s="81" t="s">
        <v>947</v>
      </c>
      <c r="B779" s="1" t="s">
        <v>806</v>
      </c>
      <c r="D779" s="5"/>
      <c r="E779" s="5"/>
      <c r="F779" s="5"/>
      <c r="G779" s="4" t="str">
        <f>IF(OR(ISBLANK(F779),ISBLANK(E779),ISBLANK(D779)),Controlemeldingen!$A$8,"")</f>
        <v>Maak een keuze uit het drop-down menu</v>
      </c>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c r="AO779" s="101"/>
      <c r="AP779" s="101"/>
      <c r="AQ779" s="101"/>
      <c r="AR779" s="101"/>
      <c r="AS779" s="101"/>
      <c r="AT779" s="101"/>
    </row>
    <row r="780" spans="1:46" s="45" customFormat="1" x14ac:dyDescent="0.25">
      <c r="A780" s="81" t="s">
        <v>948</v>
      </c>
      <c r="B780" s="1" t="s">
        <v>804</v>
      </c>
      <c r="D780" s="5"/>
      <c r="E780" s="5"/>
      <c r="F780" s="5"/>
      <c r="G780" s="4" t="str">
        <f>IF(OR(ISBLANK(F780),ISBLANK(E780),ISBLANK(D780)),Controlemeldingen!$A$8,"")</f>
        <v>Maak een keuze uit het drop-down menu</v>
      </c>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c r="AO780" s="101"/>
      <c r="AP780" s="101"/>
      <c r="AQ780" s="101"/>
      <c r="AR780" s="101"/>
      <c r="AS780" s="101"/>
      <c r="AT780" s="101"/>
    </row>
    <row r="781" spans="1:46" s="45" customFormat="1" x14ac:dyDescent="0.25">
      <c r="A781" s="81" t="s">
        <v>949</v>
      </c>
      <c r="B781" s="1" t="s">
        <v>805</v>
      </c>
      <c r="D781" s="5"/>
      <c r="E781" s="5"/>
      <c r="F781" s="5"/>
      <c r="G781" s="4" t="str">
        <f>IF(OR(ISBLANK(F781),ISBLANK(E781),ISBLANK(D781)),Controlemeldingen!$A$8,"")</f>
        <v>Maak een keuze uit het drop-down menu</v>
      </c>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c r="AO781" s="101"/>
      <c r="AP781" s="101"/>
      <c r="AQ781" s="101"/>
      <c r="AR781" s="101"/>
      <c r="AS781" s="101"/>
      <c r="AT781" s="101"/>
    </row>
    <row r="782" spans="1:46" s="45" customFormat="1" x14ac:dyDescent="0.25">
      <c r="A782" s="81" t="s">
        <v>950</v>
      </c>
      <c r="B782" s="1" t="s">
        <v>50</v>
      </c>
      <c r="D782" s="5"/>
      <c r="E782" s="5"/>
      <c r="F782" s="5"/>
      <c r="G782" s="4" t="str">
        <f>IF(OR(ISBLANK(F782),ISBLANK(E782),ISBLANK(D782)),Controlemeldingen!$A$8,"")</f>
        <v>Maak een keuze uit het drop-down menu</v>
      </c>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c r="AO782" s="101"/>
      <c r="AP782" s="101"/>
      <c r="AQ782" s="101"/>
      <c r="AR782" s="101"/>
      <c r="AS782" s="101"/>
      <c r="AT782" s="101"/>
    </row>
    <row r="783" spans="1:46" s="45" customFormat="1" x14ac:dyDescent="0.25">
      <c r="A783" s="2"/>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c r="AO783" s="101"/>
      <c r="AP783" s="101"/>
      <c r="AQ783" s="101"/>
      <c r="AR783" s="101"/>
      <c r="AS783" s="101"/>
      <c r="AT783" s="101"/>
    </row>
    <row r="784" spans="1:46" s="45" customFormat="1" x14ac:dyDescent="0.25">
      <c r="A784" s="102"/>
      <c r="C784" s="156" t="s">
        <v>0</v>
      </c>
      <c r="D784" s="156"/>
      <c r="E784" s="156"/>
      <c r="F784" s="156"/>
      <c r="G784" s="35" t="s">
        <v>1</v>
      </c>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c r="AO784" s="101"/>
      <c r="AP784" s="101"/>
      <c r="AQ784" s="101"/>
      <c r="AR784" s="101"/>
      <c r="AS784" s="101"/>
      <c r="AT784" s="101"/>
    </row>
    <row r="785" spans="1:46" s="45" customFormat="1" ht="36" customHeight="1" x14ac:dyDescent="0.25">
      <c r="A785" s="81" t="s">
        <v>859</v>
      </c>
      <c r="B785" s="1" t="s">
        <v>955</v>
      </c>
      <c r="C785" s="150" t="s">
        <v>68</v>
      </c>
      <c r="D785" s="151"/>
      <c r="E785" s="151"/>
      <c r="F785" s="152"/>
      <c r="G785" s="4" t="str">
        <f>IF(OR(D774="Ja",E774="Ja",F774="Ja"),IF(OR(C785=Controlemeldingen!$B$9,ISBLANK(C785)),Controlemeldingen!$A$10,""),"")</f>
        <v/>
      </c>
      <c r="H785" s="3"/>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c r="AO785" s="101"/>
      <c r="AP785" s="101"/>
      <c r="AQ785" s="101"/>
      <c r="AR785" s="101"/>
      <c r="AS785" s="101"/>
      <c r="AT785" s="101"/>
    </row>
    <row r="786" spans="1:46" s="45" customFormat="1" x14ac:dyDescent="0.25">
      <c r="A786" s="81"/>
      <c r="B786" s="81"/>
      <c r="C786" s="81"/>
      <c r="D786" s="81"/>
      <c r="E786" s="81"/>
      <c r="F786" s="81"/>
      <c r="G786" s="81"/>
      <c r="H786" s="8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c r="AO786" s="101"/>
      <c r="AP786" s="101"/>
      <c r="AQ786" s="101"/>
      <c r="AR786" s="101"/>
      <c r="AS786" s="101"/>
      <c r="AT786" s="101"/>
    </row>
    <row r="787" spans="1:46" s="45" customFormat="1" x14ac:dyDescent="0.25">
      <c r="A787" s="3"/>
      <c r="B787" s="3"/>
      <c r="C787" s="156" t="s">
        <v>0</v>
      </c>
      <c r="D787" s="156"/>
      <c r="E787" s="156"/>
      <c r="F787" s="156"/>
      <c r="G787" s="35" t="s">
        <v>1</v>
      </c>
      <c r="H787" s="3"/>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c r="AI787" s="101"/>
      <c r="AJ787" s="101"/>
      <c r="AK787" s="101"/>
      <c r="AL787" s="101"/>
      <c r="AM787" s="101"/>
      <c r="AN787" s="101"/>
      <c r="AO787" s="101"/>
      <c r="AP787" s="101"/>
      <c r="AQ787" s="101"/>
      <c r="AR787" s="101"/>
      <c r="AS787" s="101"/>
      <c r="AT787" s="101"/>
    </row>
    <row r="788" spans="1:46" s="45" customFormat="1" ht="30" x14ac:dyDescent="0.25">
      <c r="A788" s="81" t="s">
        <v>952</v>
      </c>
      <c r="B788" s="1" t="s">
        <v>1650</v>
      </c>
      <c r="C788" s="150" t="s">
        <v>68</v>
      </c>
      <c r="D788" s="151"/>
      <c r="E788" s="151"/>
      <c r="F788" s="152"/>
      <c r="G788" s="4" t="str">
        <f>IF(OR(C788=Controlemeldingen!$B$9,ISBLANK(C788)),Controlemeldingen!$A$9,"")</f>
        <v>Geef een toelichting (optioneel) of kies "N.v.t."</v>
      </c>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1"/>
      <c r="AN788" s="101"/>
      <c r="AO788" s="101"/>
      <c r="AP788" s="101"/>
      <c r="AQ788" s="101"/>
      <c r="AR788" s="101"/>
      <c r="AS788" s="101"/>
      <c r="AT788" s="101"/>
    </row>
    <row r="789" spans="1:46" s="27" customFormat="1" ht="21" customHeight="1" x14ac:dyDescent="0.25">
      <c r="A789" s="81"/>
      <c r="B789" s="81"/>
      <c r="C789" s="81"/>
      <c r="D789" s="81"/>
      <c r="E789" s="81"/>
      <c r="F789" s="81"/>
      <c r="G789" s="81"/>
      <c r="H789" s="58"/>
    </row>
    <row r="790" spans="1:46" s="27" customFormat="1" ht="21" customHeight="1" x14ac:dyDescent="0.25">
      <c r="A790" s="81"/>
      <c r="B790" s="81"/>
      <c r="C790" s="81"/>
      <c r="D790" s="81"/>
      <c r="E790" s="81"/>
      <c r="F790" s="81"/>
      <c r="G790" s="81"/>
      <c r="H790" s="58"/>
    </row>
    <row r="791" spans="1:46" s="27" customFormat="1" x14ac:dyDescent="0.25">
      <c r="A791" s="81"/>
      <c r="B791" s="78" t="s">
        <v>800</v>
      </c>
      <c r="C791" s="3"/>
      <c r="D791" s="3"/>
      <c r="E791" s="3"/>
      <c r="F791" s="3"/>
      <c r="G791" s="3"/>
      <c r="H791" s="58"/>
    </row>
    <row r="792" spans="1:46" s="27" customFormat="1" ht="14.25" customHeight="1" x14ac:dyDescent="0.25">
      <c r="A792" s="80"/>
      <c r="B792" s="41"/>
      <c r="H792" s="58"/>
    </row>
    <row r="793" spans="1:46" s="27" customFormat="1" x14ac:dyDescent="0.25">
      <c r="A793" s="80"/>
      <c r="B793" s="107" t="s">
        <v>835</v>
      </c>
      <c r="C793" s="156" t="s">
        <v>0</v>
      </c>
      <c r="D793" s="156"/>
      <c r="E793" s="156"/>
      <c r="F793" s="156"/>
      <c r="G793" s="35" t="s">
        <v>1</v>
      </c>
      <c r="H793" s="58"/>
    </row>
    <row r="794" spans="1:46" s="27" customFormat="1" x14ac:dyDescent="0.25">
      <c r="A794" s="81" t="s">
        <v>961</v>
      </c>
      <c r="B794" s="1" t="s">
        <v>799</v>
      </c>
      <c r="C794" s="157" t="s">
        <v>2</v>
      </c>
      <c r="D794" s="158"/>
      <c r="E794" s="158"/>
      <c r="F794" s="159"/>
      <c r="G794" s="36" t="str">
        <f>IF(OR(C794=Controlemeldingen!$B$8,ISBLANK(C794)),Controlemeldingen!$A$8,"")</f>
        <v>Maak een keuze uit het drop-down menu</v>
      </c>
      <c r="H794" s="58"/>
    </row>
    <row r="795" spans="1:46" s="27" customFormat="1" x14ac:dyDescent="0.25">
      <c r="A795" s="81" t="s">
        <v>962</v>
      </c>
      <c r="B795" s="1" t="s">
        <v>841</v>
      </c>
      <c r="C795" s="172"/>
      <c r="D795" s="173"/>
      <c r="E795" s="173"/>
      <c r="F795" s="174"/>
      <c r="G795" s="36" t="str">
        <f>IF(ISNUMBER(C795),"",Controlemeldingen!$A$41)</f>
        <v>Vermeld het aantal (LET OP: in UREN per WEEK)</v>
      </c>
      <c r="H795" s="58"/>
    </row>
    <row r="796" spans="1:46" s="27" customFormat="1" ht="30" x14ac:dyDescent="0.25">
      <c r="A796" s="81" t="s">
        <v>963</v>
      </c>
      <c r="B796" s="1" t="s">
        <v>826</v>
      </c>
      <c r="C796" s="157" t="s">
        <v>2</v>
      </c>
      <c r="D796" s="158"/>
      <c r="E796" s="158"/>
      <c r="F796" s="159"/>
      <c r="G796" s="36" t="str">
        <f>IF(OR(C796=Controlemeldingen!$B$8,ISBLANK(C796)),Controlemeldingen!$A$8,"")</f>
        <v>Maak een keuze uit het drop-down menu</v>
      </c>
      <c r="H796" s="58"/>
    </row>
    <row r="797" spans="1:46" s="27" customFormat="1" x14ac:dyDescent="0.25">
      <c r="A797" s="82"/>
      <c r="B797" s="55"/>
      <c r="C797" s="162"/>
      <c r="D797" s="162"/>
      <c r="E797" s="162"/>
      <c r="F797" s="162"/>
      <c r="G797" s="67"/>
      <c r="H797" s="58"/>
    </row>
    <row r="798" spans="1:46" s="27" customFormat="1" x14ac:dyDescent="0.25">
      <c r="A798" s="81"/>
      <c r="B798" s="34"/>
      <c r="C798" s="160" t="s">
        <v>0</v>
      </c>
      <c r="D798" s="160"/>
      <c r="E798" s="160"/>
      <c r="F798" s="160"/>
      <c r="G798" s="35" t="s">
        <v>1</v>
      </c>
      <c r="H798" s="58"/>
    </row>
    <row r="799" spans="1:46" s="27" customFormat="1" ht="30" x14ac:dyDescent="0.25">
      <c r="A799" s="81" t="s">
        <v>828</v>
      </c>
      <c r="B799" s="1" t="s">
        <v>964</v>
      </c>
      <c r="C799" s="150" t="s">
        <v>2</v>
      </c>
      <c r="D799" s="151"/>
      <c r="E799" s="151"/>
      <c r="F799" s="152"/>
      <c r="G799" s="4" t="str">
        <f>IF(OR(C799=Controlemeldingen!$B$8,ISBLANK(C799)),Controlemeldingen!$A$8,"")</f>
        <v>Maak een keuze uit het drop-down menu</v>
      </c>
      <c r="H799" s="58"/>
    </row>
    <row r="800" spans="1:46" s="27" customFormat="1" x14ac:dyDescent="0.25">
      <c r="A800" s="80"/>
      <c r="B800" s="41"/>
      <c r="H800" s="58"/>
    </row>
    <row r="801" spans="1:46" s="27" customFormat="1" x14ac:dyDescent="0.25">
      <c r="A801" s="80"/>
      <c r="B801" s="107" t="s">
        <v>62</v>
      </c>
      <c r="C801" s="160" t="s">
        <v>0</v>
      </c>
      <c r="D801" s="160"/>
      <c r="E801" s="160"/>
      <c r="F801" s="160"/>
      <c r="G801" s="35" t="s">
        <v>1</v>
      </c>
      <c r="H801" s="58"/>
    </row>
    <row r="802" spans="1:46" s="27" customFormat="1" ht="30" x14ac:dyDescent="0.25">
      <c r="A802" s="81" t="s">
        <v>1014</v>
      </c>
      <c r="B802" s="1" t="s">
        <v>965</v>
      </c>
      <c r="C802" s="150" t="s">
        <v>2</v>
      </c>
      <c r="D802" s="151"/>
      <c r="E802" s="151"/>
      <c r="F802" s="152"/>
      <c r="G802" s="4" t="str">
        <f>IF(OR(C802=Controlemeldingen!$B$8,ISBLANK(C802)),Controlemeldingen!$A$8,"")</f>
        <v>Maak een keuze uit het drop-down menu</v>
      </c>
      <c r="H802" s="58"/>
    </row>
    <row r="803" spans="1:46" s="27" customFormat="1" x14ac:dyDescent="0.25">
      <c r="A803" s="81" t="s">
        <v>1015</v>
      </c>
      <c r="B803" s="1" t="s">
        <v>1707</v>
      </c>
      <c r="C803" s="150" t="s">
        <v>68</v>
      </c>
      <c r="D803" s="151"/>
      <c r="E803" s="151"/>
      <c r="F803" s="152"/>
      <c r="G803" s="4" t="str">
        <f>IF(OR(C803=Controlemeldingen!$B$9,ISBLANK(C803)),Controlemeldingen!$A$42,"")</f>
        <v xml:space="preserve">Vermeld de (firma)naam (verplicht) </v>
      </c>
      <c r="H803" s="58"/>
    </row>
    <row r="804" spans="1:46" s="27" customFormat="1" x14ac:dyDescent="0.25">
      <c r="A804" s="81" t="s">
        <v>1016</v>
      </c>
      <c r="B804" s="1" t="s">
        <v>1017</v>
      </c>
      <c r="C804" s="164"/>
      <c r="D804" s="165"/>
      <c r="E804" s="165"/>
      <c r="F804" s="166"/>
      <c r="G804" s="4" t="str">
        <f>IF(ISBLANK(C804),Controlemeldingen!$A$39,"")</f>
        <v>Voer een datum in (dd/mm/yyyy of dd-mm-yyyy)</v>
      </c>
      <c r="H804" s="58"/>
    </row>
    <row r="805" spans="1:46" s="27" customFormat="1" ht="20" x14ac:dyDescent="0.25">
      <c r="A805" s="81" t="s">
        <v>1706</v>
      </c>
      <c r="B805" s="1" t="s">
        <v>1651</v>
      </c>
      <c r="C805" s="164"/>
      <c r="D805" s="165"/>
      <c r="E805" s="165"/>
      <c r="F805" s="166"/>
      <c r="G805" s="112" t="str">
        <f>IF(ISBLANK(C805),Controlemeldingen!$A$39,"")</f>
        <v>Voer een datum in (dd/mm/yyyy of dd-mm-yyyy)</v>
      </c>
      <c r="H805" s="58"/>
    </row>
    <row r="806" spans="1:46" s="27" customFormat="1" x14ac:dyDescent="0.25">
      <c r="A806" s="80"/>
      <c r="B806" s="41"/>
      <c r="H806" s="58"/>
    </row>
    <row r="807" spans="1:46" s="45" customFormat="1" x14ac:dyDescent="0.25">
      <c r="A807" s="3"/>
      <c r="B807" s="3"/>
      <c r="C807" s="156" t="s">
        <v>0</v>
      </c>
      <c r="D807" s="156"/>
      <c r="E807" s="156"/>
      <c r="F807" s="156"/>
      <c r="G807" s="35" t="s">
        <v>1</v>
      </c>
      <c r="H807" s="3"/>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c r="AI807" s="101"/>
      <c r="AJ807" s="101"/>
      <c r="AK807" s="101"/>
      <c r="AL807" s="101"/>
      <c r="AM807" s="101"/>
      <c r="AN807" s="101"/>
      <c r="AO807" s="101"/>
      <c r="AP807" s="101"/>
      <c r="AQ807" s="101"/>
      <c r="AR807" s="101"/>
      <c r="AS807" s="101"/>
      <c r="AT807" s="101"/>
    </row>
    <row r="808" spans="1:46" s="45" customFormat="1" ht="30" x14ac:dyDescent="0.25">
      <c r="A808" s="81" t="s">
        <v>1002</v>
      </c>
      <c r="B808" s="1" t="s">
        <v>1009</v>
      </c>
      <c r="C808" s="150" t="s">
        <v>68</v>
      </c>
      <c r="D808" s="151"/>
      <c r="E808" s="151"/>
      <c r="F808" s="152"/>
      <c r="G808" s="4" t="str">
        <f>IF(OR(C808=Controlemeldingen!$B$9,ISBLANK(C808)),Controlemeldingen!$A$9,"")</f>
        <v>Geef een toelichting (optioneel) of kies "N.v.t."</v>
      </c>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c r="AI808" s="101"/>
      <c r="AJ808" s="101"/>
      <c r="AK808" s="101"/>
      <c r="AL808" s="101"/>
      <c r="AM808" s="101"/>
      <c r="AN808" s="101"/>
      <c r="AO808" s="101"/>
      <c r="AP808" s="101"/>
      <c r="AQ808" s="101"/>
      <c r="AR808" s="101"/>
      <c r="AS808" s="101"/>
      <c r="AT808" s="101"/>
    </row>
    <row r="809" spans="1:46" s="27" customFormat="1" x14ac:dyDescent="0.25">
      <c r="A809" s="80"/>
      <c r="B809" s="41"/>
      <c r="H809" s="58"/>
    </row>
    <row r="810" spans="1:46" s="27" customFormat="1" x14ac:dyDescent="0.25">
      <c r="A810" s="80"/>
      <c r="B810" s="41"/>
      <c r="H810" s="58"/>
    </row>
    <row r="811" spans="1:46" s="27" customFormat="1" ht="14.25" customHeight="1" x14ac:dyDescent="0.25">
      <c r="A811" s="80"/>
      <c r="B811" s="78" t="s">
        <v>997</v>
      </c>
      <c r="H811" s="58"/>
    </row>
    <row r="812" spans="1:46" s="27" customFormat="1" ht="14.25" customHeight="1" x14ac:dyDescent="0.25">
      <c r="A812" s="80"/>
      <c r="B812" s="78"/>
      <c r="H812" s="58"/>
    </row>
    <row r="813" spans="1:46" s="27" customFormat="1" ht="14.25" customHeight="1" x14ac:dyDescent="0.25">
      <c r="A813" s="80"/>
      <c r="B813" s="107" t="s">
        <v>998</v>
      </c>
      <c r="H813" s="58"/>
    </row>
    <row r="814" spans="1:46" s="27" customFormat="1" ht="30.5" customHeight="1" x14ac:dyDescent="0.25">
      <c r="A814" s="81"/>
      <c r="B814" s="1" t="s">
        <v>999</v>
      </c>
      <c r="C814" s="156" t="s">
        <v>0</v>
      </c>
      <c r="D814" s="156"/>
      <c r="E814" s="156"/>
      <c r="F814" s="156"/>
      <c r="G814" s="35" t="s">
        <v>1</v>
      </c>
      <c r="H814" s="58"/>
    </row>
    <row r="815" spans="1:46" s="27" customFormat="1" x14ac:dyDescent="0.25">
      <c r="A815" s="81" t="s">
        <v>1003</v>
      </c>
      <c r="B815" s="1" t="s">
        <v>1000</v>
      </c>
      <c r="C815" s="157" t="s">
        <v>2</v>
      </c>
      <c r="D815" s="158"/>
      <c r="E815" s="158"/>
      <c r="F815" s="159"/>
      <c r="G815" s="36" t="str">
        <f>IF(OR(C815=Controlemeldingen!$B$8,ISBLANK(C815)),Controlemeldingen!$A$8,"")</f>
        <v>Maak een keuze uit het drop-down menu</v>
      </c>
      <c r="H815" s="58"/>
    </row>
    <row r="816" spans="1:46" s="27" customFormat="1" x14ac:dyDescent="0.25">
      <c r="A816" s="81" t="s">
        <v>1007</v>
      </c>
      <c r="B816" s="1" t="s">
        <v>1001</v>
      </c>
      <c r="C816" s="157" t="s">
        <v>2</v>
      </c>
      <c r="D816" s="158"/>
      <c r="E816" s="158"/>
      <c r="F816" s="159"/>
      <c r="G816" s="36" t="str">
        <f>IF(OR(C816=Controlemeldingen!$B$8,ISBLANK(C816)),Controlemeldingen!$A$8,"")</f>
        <v>Maak een keuze uit het drop-down menu</v>
      </c>
      <c r="H816" s="58"/>
    </row>
    <row r="817" spans="1:9" s="27" customFormat="1" x14ac:dyDescent="0.25">
      <c r="A817" s="80"/>
      <c r="B817" s="41"/>
      <c r="H817" s="58"/>
    </row>
    <row r="818" spans="1:9" s="27" customFormat="1" x14ac:dyDescent="0.25">
      <c r="A818" s="80"/>
      <c r="B818" s="41"/>
      <c r="H818" s="58"/>
    </row>
    <row r="819" spans="1:9" s="27" customFormat="1" ht="21.75" customHeight="1" x14ac:dyDescent="0.25">
      <c r="B819" s="1" t="s">
        <v>1004</v>
      </c>
      <c r="C819" s="156" t="s">
        <v>0</v>
      </c>
      <c r="D819" s="156"/>
      <c r="E819" s="156"/>
      <c r="F819" s="156"/>
      <c r="G819" s="35" t="s">
        <v>1</v>
      </c>
      <c r="H819" s="58"/>
    </row>
    <row r="820" spans="1:9" s="27" customFormat="1" x14ac:dyDescent="0.25">
      <c r="A820" s="81" t="s">
        <v>1010</v>
      </c>
      <c r="B820" s="1" t="s">
        <v>1005</v>
      </c>
      <c r="C820" s="172"/>
      <c r="D820" s="173"/>
      <c r="E820" s="173"/>
      <c r="F820" s="174"/>
      <c r="G820" s="36" t="str">
        <f t="shared" ref="G820" si="0">IF(ISNUMBER(C820),"","Voer een aantal in")</f>
        <v>Voer een aantal in</v>
      </c>
      <c r="H820" s="58"/>
    </row>
    <row r="821" spans="1:9" s="27" customFormat="1" x14ac:dyDescent="0.25">
      <c r="A821" s="81" t="s">
        <v>1011</v>
      </c>
      <c r="B821" s="1" t="s">
        <v>1006</v>
      </c>
      <c r="C821" s="164"/>
      <c r="D821" s="165"/>
      <c r="E821" s="165"/>
      <c r="F821" s="166"/>
      <c r="G821" s="4" t="str">
        <f>IF(ISBLANK(C821),Controlemeldingen!$A$39,"")</f>
        <v>Voer een datum in (dd/mm/yyyy of dd-mm-yyyy)</v>
      </c>
      <c r="H821" s="58"/>
    </row>
    <row r="822" spans="1:9" s="27" customFormat="1" x14ac:dyDescent="0.25">
      <c r="A822" s="80"/>
      <c r="B822" s="41"/>
      <c r="H822" s="58"/>
    </row>
    <row r="823" spans="1:9" s="27" customFormat="1" x14ac:dyDescent="0.25">
      <c r="A823" s="80"/>
      <c r="B823" s="41"/>
      <c r="H823" s="58"/>
    </row>
    <row r="824" spans="1:9" s="27" customFormat="1" ht="24.75" customHeight="1" x14ac:dyDescent="0.25">
      <c r="A824" s="81"/>
      <c r="B824" s="1" t="s">
        <v>1113</v>
      </c>
      <c r="C824" s="156" t="s">
        <v>0</v>
      </c>
      <c r="D824" s="156"/>
      <c r="E824" s="156"/>
      <c r="F824" s="156"/>
      <c r="G824" s="35" t="s">
        <v>1</v>
      </c>
      <c r="H824" s="58"/>
    </row>
    <row r="825" spans="1:9" s="27" customFormat="1" ht="36.75" customHeight="1" x14ac:dyDescent="0.25">
      <c r="A825" s="81" t="s">
        <v>1101</v>
      </c>
      <c r="B825" s="1" t="s">
        <v>1735</v>
      </c>
      <c r="C825" s="153" t="s">
        <v>2</v>
      </c>
      <c r="D825" s="154"/>
      <c r="E825" s="154"/>
      <c r="F825" s="155"/>
      <c r="G825" s="4" t="str">
        <f>IF(OR(C825=Controlemeldingen!$B$8,ISBLANK(C825)),Controlemeldingen!$A$8,"")</f>
        <v>Maak een keuze uit het drop-down menu</v>
      </c>
      <c r="H825" s="58"/>
    </row>
    <row r="826" spans="1:9" s="27" customFormat="1" ht="20" x14ac:dyDescent="0.25">
      <c r="A826" s="81" t="s">
        <v>1102</v>
      </c>
      <c r="B826" s="1" t="s">
        <v>1667</v>
      </c>
      <c r="C826" s="150" t="s">
        <v>68</v>
      </c>
      <c r="D826" s="151"/>
      <c r="E826" s="151"/>
      <c r="F826" s="152"/>
      <c r="G826" s="4" t="str">
        <f>IF(OR(C826=Controlemeldingen!$B$9,ISBLANK(C826)),Controlemeldingen!$A$40,"")</f>
        <v>Geef een toelichting (verplicht) of kies "N.v.t."</v>
      </c>
      <c r="H826" s="58"/>
    </row>
    <row r="827" spans="1:9" s="27" customFormat="1" ht="20" x14ac:dyDescent="0.25">
      <c r="A827" s="81" t="s">
        <v>1107</v>
      </c>
      <c r="B827" s="1" t="s">
        <v>1111</v>
      </c>
      <c r="C827" s="153" t="s">
        <v>2</v>
      </c>
      <c r="D827" s="154"/>
      <c r="E827" s="154"/>
      <c r="F827" s="155"/>
      <c r="G827" s="4" t="str">
        <f>IF(OR(C827=Controlemeldingen!$B$8,ISBLANK(C827)),Controlemeldingen!$A$8,"")</f>
        <v>Maak een keuze uit het drop-down menu</v>
      </c>
      <c r="H827" s="58"/>
    </row>
    <row r="828" spans="1:9" s="27" customFormat="1" x14ac:dyDescent="0.25">
      <c r="A828" s="81" t="s">
        <v>1108</v>
      </c>
      <c r="B828" s="1" t="s">
        <v>1130</v>
      </c>
      <c r="C828" s="153" t="s">
        <v>2</v>
      </c>
      <c r="D828" s="154"/>
      <c r="E828" s="154"/>
      <c r="F828" s="155"/>
      <c r="G828" s="4" t="str">
        <f>IF(OR(C828=Controlemeldingen!$B$8,ISBLANK(C828)),Controlemeldingen!$A$8,"")</f>
        <v>Maak een keuze uit het drop-down menu</v>
      </c>
      <c r="H828" s="58"/>
    </row>
    <row r="829" spans="1:9" s="27" customFormat="1" x14ac:dyDescent="0.25">
      <c r="A829" s="81" t="s">
        <v>1109</v>
      </c>
      <c r="B829" s="1" t="s">
        <v>1131</v>
      </c>
      <c r="C829" s="150" t="s">
        <v>68</v>
      </c>
      <c r="D829" s="151"/>
      <c r="E829" s="151"/>
      <c r="F829" s="152"/>
      <c r="G829" s="4" t="str">
        <f>IF(OR(C829=Controlemeldingen!$B$9,ISBLANK(C829)),Controlemeldingen!$A$40,"")</f>
        <v>Geef een toelichting (verplicht) of kies "N.v.t."</v>
      </c>
      <c r="H829" s="58"/>
    </row>
    <row r="830" spans="1:9" s="27" customFormat="1" x14ac:dyDescent="0.25">
      <c r="A830" s="81"/>
      <c r="B830" s="81"/>
      <c r="C830" s="81"/>
      <c r="D830" s="81"/>
      <c r="E830" s="81"/>
      <c r="F830" s="81"/>
      <c r="G830" s="81"/>
      <c r="H830" s="81"/>
      <c r="I830" s="81"/>
    </row>
    <row r="831" spans="1:9" s="27" customFormat="1" x14ac:dyDescent="0.25">
      <c r="A831" s="81"/>
      <c r="B831" s="81"/>
      <c r="C831" s="81"/>
      <c r="D831" s="81"/>
      <c r="E831" s="81"/>
      <c r="F831" s="81"/>
      <c r="G831" s="81"/>
      <c r="H831" s="81"/>
      <c r="I831" s="81"/>
    </row>
    <row r="832" spans="1:9" s="27" customFormat="1" x14ac:dyDescent="0.25">
      <c r="A832" s="80"/>
      <c r="B832" s="107" t="s">
        <v>1100</v>
      </c>
      <c r="H832" s="58"/>
    </row>
    <row r="833" spans="1:46" s="27" customFormat="1" ht="39" customHeight="1" x14ac:dyDescent="0.25">
      <c r="A833" s="81"/>
      <c r="B833" s="1" t="s">
        <v>1691</v>
      </c>
      <c r="C833" s="156" t="s">
        <v>0</v>
      </c>
      <c r="D833" s="156"/>
      <c r="E833" s="156"/>
      <c r="F833" s="156"/>
      <c r="G833" s="35" t="s">
        <v>1</v>
      </c>
      <c r="H833" s="58"/>
    </row>
    <row r="834" spans="1:46" s="27" customFormat="1" ht="23.25" customHeight="1" x14ac:dyDescent="0.25">
      <c r="A834" s="81" t="s">
        <v>1132</v>
      </c>
      <c r="B834" s="1" t="s">
        <v>1692</v>
      </c>
      <c r="C834" s="153" t="s">
        <v>2</v>
      </c>
      <c r="D834" s="154"/>
      <c r="E834" s="154"/>
      <c r="F834" s="155"/>
      <c r="G834" s="4" t="str">
        <f>IF(OR(C834=Controlemeldingen!$B$8,ISBLANK(C834)),Controlemeldingen!$A$8,"")</f>
        <v>Maak een keuze uit het drop-down menu</v>
      </c>
      <c r="H834" s="58"/>
    </row>
    <row r="835" spans="1:46" s="27" customFormat="1" ht="20" x14ac:dyDescent="0.25">
      <c r="A835" s="81" t="s">
        <v>1133</v>
      </c>
      <c r="B835" s="1" t="s">
        <v>1693</v>
      </c>
      <c r="C835" s="153" t="s">
        <v>2</v>
      </c>
      <c r="D835" s="154"/>
      <c r="E835" s="154"/>
      <c r="F835" s="155"/>
      <c r="G835" s="4" t="str">
        <f>IF(OR(C835=Controlemeldingen!$B$8,ISBLANK(C835)),Controlemeldingen!$A$8,"")</f>
        <v>Maak een keuze uit het drop-down menu</v>
      </c>
      <c r="H835" s="58"/>
    </row>
    <row r="836" spans="1:46" s="27" customFormat="1" ht="24" customHeight="1" x14ac:dyDescent="0.25">
      <c r="A836" s="81" t="s">
        <v>1134</v>
      </c>
      <c r="B836" s="1" t="s">
        <v>1104</v>
      </c>
      <c r="C836" s="150" t="s">
        <v>68</v>
      </c>
      <c r="D836" s="151"/>
      <c r="E836" s="151"/>
      <c r="F836" s="152"/>
      <c r="G836" s="4" t="str">
        <f>IF(OR(C836=Controlemeldingen!$B$9,ISBLANK(C836)),Controlemeldingen!$A$10,"")</f>
        <v xml:space="preserve">Geef een toelichting (verplicht; max. 500 tekens ) </v>
      </c>
      <c r="H836" s="58"/>
    </row>
    <row r="837" spans="1:46" s="27" customFormat="1" ht="21" customHeight="1" x14ac:dyDescent="0.25">
      <c r="A837" s="81" t="s">
        <v>1135</v>
      </c>
      <c r="B837" s="1" t="s">
        <v>1105</v>
      </c>
      <c r="C837" s="150" t="s">
        <v>68</v>
      </c>
      <c r="D837" s="151"/>
      <c r="E837" s="151"/>
      <c r="F837" s="152"/>
      <c r="G837" s="4" t="str">
        <f>IF(OR(C837=Controlemeldingen!$B$9,ISBLANK(C837)),Controlemeldingen!$A$10,"")</f>
        <v xml:space="preserve">Geef een toelichting (verplicht; max. 500 tekens ) </v>
      </c>
      <c r="H837" s="58"/>
    </row>
    <row r="838" spans="1:46" s="27" customFormat="1" ht="14.25" customHeight="1" x14ac:dyDescent="0.25">
      <c r="A838" s="81" t="s">
        <v>1136</v>
      </c>
      <c r="B838" s="1" t="s">
        <v>1106</v>
      </c>
      <c r="C838" s="153" t="s">
        <v>2</v>
      </c>
      <c r="D838" s="154"/>
      <c r="E838" s="154"/>
      <c r="F838" s="155"/>
      <c r="G838" s="4" t="str">
        <f>IF(OR(C838=Controlemeldingen!$B$8,ISBLANK(C838)),Controlemeldingen!$A$8,"")</f>
        <v>Maak een keuze uit het drop-down menu</v>
      </c>
      <c r="H838" s="58"/>
    </row>
    <row r="839" spans="1:46" s="27" customFormat="1" ht="37.5" customHeight="1" x14ac:dyDescent="0.25">
      <c r="A839" s="81" t="s">
        <v>1137</v>
      </c>
      <c r="B839" s="1" t="s">
        <v>1698</v>
      </c>
      <c r="C839" s="150" t="s">
        <v>68</v>
      </c>
      <c r="D839" s="151"/>
      <c r="E839" s="151"/>
      <c r="F839" s="152"/>
      <c r="G839" s="4" t="str">
        <f>IF(OR(C839=Controlemeldingen!$B$9,ISBLANK(C839)),Controlemeldingen!$A$10,"")</f>
        <v xml:space="preserve">Geef een toelichting (verplicht; max. 500 tekens ) </v>
      </c>
      <c r="H839" s="58"/>
    </row>
    <row r="840" spans="1:46" s="27" customFormat="1" ht="23.25" customHeight="1" x14ac:dyDescent="0.25">
      <c r="A840" s="81" t="s">
        <v>1138</v>
      </c>
      <c r="B840" s="1" t="s">
        <v>1110</v>
      </c>
      <c r="C840" s="150" t="s">
        <v>68</v>
      </c>
      <c r="D840" s="151"/>
      <c r="E840" s="151"/>
      <c r="F840" s="152"/>
      <c r="G840" s="4" t="str">
        <f>IF(OR(C840=Controlemeldingen!$B$9,ISBLANK(C840)),Controlemeldingen!$A$10,"")</f>
        <v xml:space="preserve">Geef een toelichting (verplicht; max. 500 tekens ) </v>
      </c>
      <c r="H840" s="58"/>
    </row>
    <row r="841" spans="1:46" s="27" customFormat="1" ht="23.25" customHeight="1" x14ac:dyDescent="0.25">
      <c r="A841" s="81" t="s">
        <v>1139</v>
      </c>
      <c r="B841" s="1" t="s">
        <v>1696</v>
      </c>
      <c r="C841" s="150" t="s">
        <v>68</v>
      </c>
      <c r="D841" s="151"/>
      <c r="E841" s="151"/>
      <c r="F841" s="152"/>
      <c r="G841" s="4" t="str">
        <f>IF(OR(C841=Controlemeldingen!$B$9,ISBLANK(C841)),Controlemeldingen!$A$10,"")</f>
        <v xml:space="preserve">Geef een toelichting (verplicht; max. 500 tekens ) </v>
      </c>
      <c r="H841" s="58"/>
    </row>
    <row r="842" spans="1:46" s="27" customFormat="1" ht="21" customHeight="1" x14ac:dyDescent="0.25">
      <c r="A842" s="81" t="s">
        <v>1140</v>
      </c>
      <c r="B842" s="1" t="s">
        <v>1697</v>
      </c>
      <c r="C842" s="153" t="s">
        <v>2</v>
      </c>
      <c r="D842" s="154"/>
      <c r="E842" s="154"/>
      <c r="F842" s="155"/>
      <c r="G842" s="4" t="str">
        <f>IF(OR(C842=Controlemeldingen!$B$8,ISBLANK(C842)),Controlemeldingen!$A$8,"")</f>
        <v>Maak een keuze uit het drop-down menu</v>
      </c>
      <c r="H842" s="58"/>
    </row>
    <row r="843" spans="1:46" s="27" customFormat="1" x14ac:dyDescent="0.25">
      <c r="A843" s="80"/>
      <c r="B843" s="41"/>
      <c r="H843" s="58"/>
    </row>
    <row r="844" spans="1:46" s="45" customFormat="1" x14ac:dyDescent="0.25">
      <c r="A844" s="3"/>
      <c r="B844" s="3"/>
      <c r="C844" s="156" t="s">
        <v>0</v>
      </c>
      <c r="D844" s="156"/>
      <c r="E844" s="156"/>
      <c r="F844" s="156"/>
      <c r="G844" s="35" t="s">
        <v>1</v>
      </c>
      <c r="H844" s="3"/>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1"/>
      <c r="AN844" s="101"/>
      <c r="AO844" s="101"/>
      <c r="AP844" s="101"/>
      <c r="AQ844" s="101"/>
      <c r="AR844" s="101"/>
      <c r="AS844" s="101"/>
      <c r="AT844" s="101"/>
    </row>
    <row r="845" spans="1:46" s="45" customFormat="1" ht="30" x14ac:dyDescent="0.25">
      <c r="A845" s="81" t="s">
        <v>1103</v>
      </c>
      <c r="B845" s="1" t="s">
        <v>1012</v>
      </c>
      <c r="C845" s="150" t="s">
        <v>68</v>
      </c>
      <c r="D845" s="151"/>
      <c r="E845" s="151"/>
      <c r="F845" s="152"/>
      <c r="G845" s="4" t="str">
        <f>IF(OR(C845=Controlemeldingen!$B$9,ISBLANK(C845)),Controlemeldingen!$A$9,"")</f>
        <v>Geef een toelichting (optioneel) of kies "N.v.t."</v>
      </c>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c r="AH845" s="101"/>
      <c r="AI845" s="101"/>
      <c r="AJ845" s="101"/>
      <c r="AK845" s="101"/>
      <c r="AL845" s="101"/>
      <c r="AM845" s="101"/>
      <c r="AN845" s="101"/>
      <c r="AO845" s="101"/>
      <c r="AP845" s="101"/>
      <c r="AQ845" s="101"/>
      <c r="AR845" s="101"/>
      <c r="AS845" s="101"/>
      <c r="AT845" s="101"/>
    </row>
    <row r="846" spans="1:46" s="27" customFormat="1" ht="14.25" customHeight="1" x14ac:dyDescent="0.25">
      <c r="A846" s="80"/>
      <c r="B846" s="41"/>
      <c r="H846" s="58"/>
    </row>
    <row r="847" spans="1:46" s="27" customFormat="1" ht="14.25" customHeight="1" x14ac:dyDescent="0.25">
      <c r="A847" s="80"/>
      <c r="B847" s="41"/>
      <c r="H847" s="58"/>
    </row>
    <row r="848" spans="1:46" s="27" customFormat="1" ht="14.25" customHeight="1" x14ac:dyDescent="0.25">
      <c r="A848" s="80"/>
      <c r="B848" s="41"/>
      <c r="H848" s="58"/>
    </row>
    <row r="849" spans="1:8" s="27" customFormat="1" ht="14.25" customHeight="1" x14ac:dyDescent="0.25">
      <c r="A849" s="80"/>
      <c r="B849" s="41"/>
      <c r="H849" s="58"/>
    </row>
    <row r="850" spans="1:8" s="27" customFormat="1" ht="14.25" customHeight="1" x14ac:dyDescent="0.25">
      <c r="A850" s="80"/>
      <c r="B850" s="41"/>
      <c r="H850" s="58"/>
    </row>
    <row r="851" spans="1:8" s="27" customFormat="1" x14ac:dyDescent="0.25">
      <c r="A851" s="80"/>
      <c r="B851" s="55"/>
      <c r="H851" s="58"/>
    </row>
    <row r="852" spans="1:8" s="27" customFormat="1" x14ac:dyDescent="0.25">
      <c r="A852" s="80"/>
      <c r="B852" s="41"/>
      <c r="H852" s="58"/>
    </row>
    <row r="853" spans="1:8" s="27" customFormat="1" x14ac:dyDescent="0.25">
      <c r="A853" s="80"/>
      <c r="B853" s="41"/>
      <c r="H853" s="58"/>
    </row>
    <row r="854" spans="1:8" s="27" customFormat="1" x14ac:dyDescent="0.25">
      <c r="A854" s="80"/>
      <c r="B854" s="41"/>
      <c r="H854" s="58"/>
    </row>
    <row r="855" spans="1:8" s="27" customFormat="1" x14ac:dyDescent="0.25">
      <c r="A855" s="80"/>
      <c r="B855" s="41"/>
      <c r="H855" s="58"/>
    </row>
    <row r="856" spans="1:8" s="27" customFormat="1" x14ac:dyDescent="0.25">
      <c r="A856" s="80"/>
      <c r="B856" s="41"/>
      <c r="H856" s="58"/>
    </row>
    <row r="857" spans="1:8" s="27" customFormat="1" x14ac:dyDescent="0.25">
      <c r="A857" s="80"/>
      <c r="B857" s="41"/>
      <c r="H857" s="58"/>
    </row>
    <row r="858" spans="1:8" s="27" customFormat="1" x14ac:dyDescent="0.25">
      <c r="A858" s="80"/>
      <c r="B858" s="41"/>
      <c r="H858" s="58"/>
    </row>
    <row r="859" spans="1:8" s="27" customFormat="1" ht="14.25" customHeight="1" x14ac:dyDescent="0.25">
      <c r="A859" s="80"/>
      <c r="B859" s="41"/>
      <c r="H859" s="58"/>
    </row>
    <row r="860" spans="1:8" s="27" customFormat="1" x14ac:dyDescent="0.25">
      <c r="A860" s="80"/>
      <c r="B860" s="41"/>
      <c r="H860" s="58"/>
    </row>
    <row r="861" spans="1:8" s="27" customFormat="1" ht="26.25" customHeight="1" x14ac:dyDescent="0.25">
      <c r="A861" s="80"/>
      <c r="B861" s="41"/>
      <c r="H861" s="58"/>
    </row>
    <row r="862" spans="1:8" s="27" customFormat="1" ht="15" customHeight="1" x14ac:dyDescent="0.25">
      <c r="A862" s="80"/>
      <c r="B862" s="41"/>
      <c r="H862" s="58"/>
    </row>
    <row r="863" spans="1:8" s="27" customFormat="1" ht="15" customHeight="1" x14ac:dyDescent="0.25">
      <c r="A863" s="80"/>
      <c r="B863" s="41"/>
      <c r="H863" s="58"/>
    </row>
    <row r="864" spans="1:8" s="27" customFormat="1" ht="15" customHeight="1" x14ac:dyDescent="0.25">
      <c r="A864" s="80"/>
      <c r="B864" s="41"/>
      <c r="H864" s="58"/>
    </row>
    <row r="865" spans="1:8" s="27" customFormat="1" ht="15" customHeight="1" x14ac:dyDescent="0.25">
      <c r="A865" s="80"/>
      <c r="B865" s="41"/>
      <c r="H865" s="58"/>
    </row>
    <row r="866" spans="1:8" s="27" customFormat="1" ht="15" customHeight="1" x14ac:dyDescent="0.25">
      <c r="A866" s="80"/>
      <c r="B866" s="41"/>
      <c r="H866" s="58"/>
    </row>
    <row r="867" spans="1:8" s="27" customFormat="1" ht="15" customHeight="1" x14ac:dyDescent="0.25">
      <c r="A867" s="80"/>
      <c r="B867" s="41"/>
      <c r="H867" s="58"/>
    </row>
    <row r="868" spans="1:8" s="27" customFormat="1" ht="15" customHeight="1" x14ac:dyDescent="0.25">
      <c r="A868" s="80"/>
      <c r="B868" s="41"/>
      <c r="H868" s="58"/>
    </row>
    <row r="869" spans="1:8" s="27" customFormat="1" x14ac:dyDescent="0.25">
      <c r="A869" s="80"/>
      <c r="B869" s="41"/>
      <c r="H869" s="58"/>
    </row>
    <row r="870" spans="1:8" s="27" customFormat="1" x14ac:dyDescent="0.25">
      <c r="A870" s="80"/>
      <c r="B870" s="41"/>
      <c r="H870" s="58"/>
    </row>
    <row r="871" spans="1:8" s="27" customFormat="1" ht="14.25" customHeight="1" x14ac:dyDescent="0.25">
      <c r="A871" s="80"/>
      <c r="B871" s="41"/>
      <c r="H871" s="58"/>
    </row>
    <row r="872" spans="1:8" s="27" customFormat="1" x14ac:dyDescent="0.25">
      <c r="A872" s="80"/>
      <c r="B872" s="41"/>
      <c r="H872" s="58"/>
    </row>
    <row r="873" spans="1:8" s="27" customFormat="1" x14ac:dyDescent="0.25">
      <c r="A873" s="80"/>
      <c r="B873" s="41"/>
      <c r="H873" s="58"/>
    </row>
    <row r="874" spans="1:8" s="27" customFormat="1" x14ac:dyDescent="0.25">
      <c r="A874" s="80"/>
      <c r="B874" s="41"/>
      <c r="H874" s="58"/>
    </row>
    <row r="875" spans="1:8" s="27" customFormat="1" x14ac:dyDescent="0.25">
      <c r="A875" s="80"/>
      <c r="B875" s="41"/>
      <c r="H875" s="58"/>
    </row>
    <row r="876" spans="1:8" s="27" customFormat="1" x14ac:dyDescent="0.25">
      <c r="A876" s="80"/>
      <c r="B876" s="41"/>
      <c r="H876" s="58"/>
    </row>
    <row r="877" spans="1:8" s="27" customFormat="1" x14ac:dyDescent="0.25">
      <c r="A877" s="80"/>
      <c r="B877" s="41"/>
      <c r="H877" s="58"/>
    </row>
    <row r="878" spans="1:8" s="27" customFormat="1" x14ac:dyDescent="0.25">
      <c r="A878" s="80"/>
      <c r="B878" s="41"/>
      <c r="H878" s="58"/>
    </row>
    <row r="879" spans="1:8" s="27" customFormat="1" ht="43.5" customHeight="1" x14ac:dyDescent="0.25">
      <c r="A879" s="80"/>
      <c r="B879" s="41"/>
      <c r="H879" s="58"/>
    </row>
    <row r="880" spans="1:8" s="27" customFormat="1" ht="16.5" customHeight="1" x14ac:dyDescent="0.25">
      <c r="A880" s="80"/>
      <c r="B880" s="41"/>
      <c r="H880" s="58"/>
    </row>
    <row r="881" spans="1:8" s="27" customFormat="1" x14ac:dyDescent="0.25">
      <c r="A881" s="80"/>
      <c r="B881" s="41"/>
      <c r="H881" s="58"/>
    </row>
    <row r="882" spans="1:8" s="27" customFormat="1" ht="14.25" customHeight="1" x14ac:dyDescent="0.25">
      <c r="A882" s="80"/>
      <c r="B882" s="41"/>
      <c r="H882" s="58"/>
    </row>
    <row r="883" spans="1:8" s="27" customFormat="1" ht="14.25" customHeight="1" x14ac:dyDescent="0.25">
      <c r="A883" s="80"/>
      <c r="B883" s="41"/>
      <c r="H883" s="58"/>
    </row>
    <row r="884" spans="1:8" s="27" customFormat="1" ht="14.25" customHeight="1" x14ac:dyDescent="0.25">
      <c r="A884" s="80"/>
      <c r="B884" s="41"/>
      <c r="H884" s="58"/>
    </row>
    <row r="885" spans="1:8" s="27" customFormat="1" ht="14.25" customHeight="1" x14ac:dyDescent="0.25">
      <c r="A885" s="80"/>
      <c r="B885" s="41"/>
      <c r="H885" s="58"/>
    </row>
    <row r="886" spans="1:8" s="27" customFormat="1" ht="14.25" customHeight="1" x14ac:dyDescent="0.25">
      <c r="A886" s="80"/>
      <c r="B886" s="41"/>
      <c r="H886" s="58"/>
    </row>
    <row r="887" spans="1:8" s="27" customFormat="1" ht="21.75" customHeight="1" x14ac:dyDescent="0.25">
      <c r="A887" s="80"/>
      <c r="B887" s="41"/>
      <c r="H887" s="58"/>
    </row>
    <row r="888" spans="1:8" s="27" customFormat="1" ht="16.5" customHeight="1" x14ac:dyDescent="0.25">
      <c r="A888" s="80"/>
      <c r="B888" s="41"/>
      <c r="H888" s="58"/>
    </row>
    <row r="889" spans="1:8" s="27" customFormat="1" ht="36.75" customHeight="1" x14ac:dyDescent="0.25">
      <c r="A889" s="80"/>
      <c r="B889" s="41"/>
      <c r="H889" s="58"/>
    </row>
    <row r="890" spans="1:8" s="27" customFormat="1" x14ac:dyDescent="0.25">
      <c r="A890" s="80"/>
      <c r="B890" s="41"/>
      <c r="H890" s="58"/>
    </row>
    <row r="891" spans="1:8" s="27" customFormat="1" x14ac:dyDescent="0.25">
      <c r="A891" s="80"/>
      <c r="B891" s="41"/>
      <c r="H891" s="58"/>
    </row>
    <row r="892" spans="1:8" s="27" customFormat="1" x14ac:dyDescent="0.25">
      <c r="A892" s="80"/>
      <c r="B892" s="41"/>
      <c r="H892" s="58"/>
    </row>
    <row r="893" spans="1:8" s="27" customFormat="1" x14ac:dyDescent="0.25">
      <c r="A893" s="80"/>
      <c r="B893" s="41"/>
      <c r="H893" s="58"/>
    </row>
    <row r="894" spans="1:8" s="27" customFormat="1" x14ac:dyDescent="0.25">
      <c r="A894" s="80"/>
      <c r="B894" s="41"/>
      <c r="H894" s="58"/>
    </row>
    <row r="895" spans="1:8" s="27" customFormat="1" x14ac:dyDescent="0.25">
      <c r="A895" s="80"/>
      <c r="B895" s="41"/>
      <c r="H895" s="58"/>
    </row>
    <row r="896" spans="1:8" s="27" customFormat="1" x14ac:dyDescent="0.25">
      <c r="A896" s="80"/>
      <c r="B896" s="41"/>
      <c r="H896" s="58"/>
    </row>
    <row r="897" spans="1:8" s="27" customFormat="1" x14ac:dyDescent="0.25">
      <c r="A897" s="80"/>
      <c r="B897" s="41"/>
      <c r="H897" s="58"/>
    </row>
    <row r="898" spans="1:8" s="27" customFormat="1" x14ac:dyDescent="0.25">
      <c r="A898" s="80"/>
      <c r="B898" s="41"/>
      <c r="H898" s="58"/>
    </row>
    <row r="899" spans="1:8" s="27" customFormat="1" x14ac:dyDescent="0.25">
      <c r="A899" s="80"/>
      <c r="B899" s="41"/>
      <c r="H899" s="58"/>
    </row>
    <row r="900" spans="1:8" s="27" customFormat="1" x14ac:dyDescent="0.25">
      <c r="A900" s="80"/>
      <c r="B900" s="41"/>
      <c r="H900" s="58"/>
    </row>
    <row r="901" spans="1:8" s="27" customFormat="1" x14ac:dyDescent="0.25">
      <c r="A901" s="80"/>
      <c r="B901" s="41"/>
      <c r="H901" s="58"/>
    </row>
    <row r="902" spans="1:8" s="27" customFormat="1" x14ac:dyDescent="0.25">
      <c r="A902" s="80"/>
      <c r="B902" s="41"/>
      <c r="H902" s="58"/>
    </row>
    <row r="903" spans="1:8" s="27" customFormat="1" x14ac:dyDescent="0.25">
      <c r="A903" s="80"/>
      <c r="B903" s="41"/>
      <c r="H903" s="58"/>
    </row>
    <row r="904" spans="1:8" s="27" customFormat="1" x14ac:dyDescent="0.25">
      <c r="A904" s="80"/>
      <c r="B904" s="41"/>
      <c r="H904" s="58"/>
    </row>
    <row r="905" spans="1:8" s="27" customFormat="1" x14ac:dyDescent="0.25">
      <c r="A905" s="80"/>
      <c r="B905" s="41"/>
      <c r="H905" s="58"/>
    </row>
    <row r="906" spans="1:8" s="27" customFormat="1" x14ac:dyDescent="0.25">
      <c r="A906" s="80"/>
      <c r="B906" s="41"/>
      <c r="H906" s="58"/>
    </row>
    <row r="907" spans="1:8" s="27" customFormat="1" x14ac:dyDescent="0.25">
      <c r="A907" s="80"/>
      <c r="B907" s="41"/>
      <c r="H907" s="58"/>
    </row>
    <row r="908" spans="1:8" s="27" customFormat="1" x14ac:dyDescent="0.25">
      <c r="A908" s="80"/>
      <c r="B908" s="41"/>
      <c r="H908" s="58"/>
    </row>
    <row r="909" spans="1:8" s="27" customFormat="1" x14ac:dyDescent="0.25">
      <c r="A909" s="80"/>
      <c r="B909" s="41"/>
      <c r="H909" s="58"/>
    </row>
    <row r="910" spans="1:8" s="27" customFormat="1" x14ac:dyDescent="0.25">
      <c r="A910" s="80"/>
      <c r="B910" s="41"/>
      <c r="H910" s="58"/>
    </row>
    <row r="911" spans="1:8" s="27" customFormat="1" x14ac:dyDescent="0.25">
      <c r="A911" s="80"/>
      <c r="B911" s="41"/>
      <c r="H911" s="58"/>
    </row>
    <row r="912" spans="1:8" s="27" customFormat="1" x14ac:dyDescent="0.25">
      <c r="A912" s="80"/>
      <c r="B912" s="41"/>
      <c r="H912" s="58"/>
    </row>
    <row r="913" spans="1:8" s="27" customFormat="1" x14ac:dyDescent="0.25">
      <c r="A913" s="80"/>
      <c r="B913" s="41"/>
      <c r="H913" s="58"/>
    </row>
    <row r="914" spans="1:8" s="27" customFormat="1" x14ac:dyDescent="0.25">
      <c r="A914" s="80"/>
      <c r="B914" s="41"/>
      <c r="H914" s="58"/>
    </row>
    <row r="915" spans="1:8" s="27" customFormat="1" x14ac:dyDescent="0.25">
      <c r="A915" s="80"/>
      <c r="B915" s="41"/>
      <c r="H915" s="58"/>
    </row>
    <row r="916" spans="1:8" s="27" customFormat="1" ht="14.25" customHeight="1" x14ac:dyDescent="0.25">
      <c r="A916" s="80"/>
      <c r="B916" s="41"/>
      <c r="H916" s="58"/>
    </row>
    <row r="917" spans="1:8" s="27" customFormat="1" ht="14.25" customHeight="1" x14ac:dyDescent="0.25">
      <c r="A917" s="80"/>
      <c r="B917" s="41"/>
      <c r="H917" s="58"/>
    </row>
    <row r="918" spans="1:8" s="27" customFormat="1" ht="14.25" customHeight="1" x14ac:dyDescent="0.25">
      <c r="A918" s="80"/>
      <c r="B918" s="41"/>
      <c r="H918" s="58"/>
    </row>
    <row r="919" spans="1:8" s="27" customFormat="1" ht="14.25" customHeight="1" x14ac:dyDescent="0.25">
      <c r="A919" s="80"/>
      <c r="B919" s="41"/>
      <c r="H919" s="58"/>
    </row>
    <row r="920" spans="1:8" s="27" customFormat="1" ht="14.25" customHeight="1" x14ac:dyDescent="0.25">
      <c r="A920" s="80"/>
      <c r="B920" s="41"/>
      <c r="H920" s="58"/>
    </row>
    <row r="921" spans="1:8" s="27" customFormat="1" ht="14.25" customHeight="1" x14ac:dyDescent="0.25">
      <c r="A921" s="80"/>
      <c r="B921" s="41"/>
      <c r="H921" s="58"/>
    </row>
    <row r="922" spans="1:8" s="27" customFormat="1" ht="14.25" customHeight="1" x14ac:dyDescent="0.25">
      <c r="A922" s="80"/>
      <c r="B922" s="41"/>
      <c r="H922" s="58"/>
    </row>
    <row r="923" spans="1:8" s="27" customFormat="1" x14ac:dyDescent="0.25">
      <c r="A923" s="80"/>
      <c r="B923" s="41"/>
      <c r="H923" s="58"/>
    </row>
    <row r="924" spans="1:8" s="27" customFormat="1" ht="35.25" customHeight="1" x14ac:dyDescent="0.25">
      <c r="A924" s="80"/>
      <c r="B924" s="41"/>
      <c r="H924" s="58"/>
    </row>
    <row r="925" spans="1:8" s="27" customFormat="1" x14ac:dyDescent="0.25">
      <c r="A925" s="80"/>
      <c r="B925" s="41"/>
      <c r="H925" s="58"/>
    </row>
    <row r="926" spans="1:8" s="27" customFormat="1" x14ac:dyDescent="0.25">
      <c r="A926" s="80"/>
      <c r="B926" s="41"/>
      <c r="H926" s="58"/>
    </row>
    <row r="927" spans="1:8" s="27" customFormat="1" x14ac:dyDescent="0.25">
      <c r="A927" s="80"/>
      <c r="B927" s="41"/>
      <c r="H927" s="58"/>
    </row>
    <row r="928" spans="1:8" s="27" customFormat="1" x14ac:dyDescent="0.25">
      <c r="A928" s="80"/>
      <c r="B928" s="41"/>
      <c r="H928" s="58"/>
    </row>
    <row r="929" spans="1:8" s="27" customFormat="1" x14ac:dyDescent="0.25">
      <c r="A929" s="80"/>
      <c r="B929" s="41"/>
      <c r="H929" s="58"/>
    </row>
    <row r="930" spans="1:8" s="27" customFormat="1" ht="14.25" customHeight="1" x14ac:dyDescent="0.25">
      <c r="A930" s="80"/>
      <c r="B930" s="41"/>
      <c r="H930" s="58"/>
    </row>
    <row r="931" spans="1:8" s="27" customFormat="1" ht="14.25" customHeight="1" x14ac:dyDescent="0.25">
      <c r="A931" s="80"/>
      <c r="B931" s="41"/>
      <c r="H931" s="58"/>
    </row>
    <row r="932" spans="1:8" s="27" customFormat="1" ht="14.25" customHeight="1" x14ac:dyDescent="0.25">
      <c r="A932" s="80"/>
      <c r="B932" s="41"/>
      <c r="H932" s="58"/>
    </row>
    <row r="933" spans="1:8" s="27" customFormat="1" ht="14.25" customHeight="1" x14ac:dyDescent="0.25">
      <c r="A933" s="80"/>
      <c r="B933" s="41"/>
      <c r="H933" s="58"/>
    </row>
    <row r="934" spans="1:8" s="27" customFormat="1" ht="14.25" customHeight="1" x14ac:dyDescent="0.25">
      <c r="A934" s="80"/>
      <c r="B934" s="41"/>
      <c r="H934" s="58"/>
    </row>
    <row r="935" spans="1:8" s="27" customFormat="1" ht="14.25" customHeight="1" x14ac:dyDescent="0.25">
      <c r="A935" s="80"/>
      <c r="B935" s="41"/>
      <c r="H935" s="58"/>
    </row>
    <row r="936" spans="1:8" s="27" customFormat="1" x14ac:dyDescent="0.25">
      <c r="A936" s="80"/>
      <c r="B936" s="41"/>
      <c r="H936" s="58"/>
    </row>
    <row r="937" spans="1:8" s="27" customFormat="1" x14ac:dyDescent="0.25">
      <c r="A937" s="80"/>
      <c r="B937" s="41"/>
      <c r="H937" s="58"/>
    </row>
    <row r="938" spans="1:8" s="27" customFormat="1" x14ac:dyDescent="0.25">
      <c r="A938" s="80"/>
      <c r="B938" s="41"/>
      <c r="H938" s="58"/>
    </row>
    <row r="939" spans="1:8" s="27" customFormat="1" x14ac:dyDescent="0.25">
      <c r="A939" s="80"/>
      <c r="B939" s="41"/>
      <c r="H939" s="58"/>
    </row>
    <row r="940" spans="1:8" s="27" customFormat="1" x14ac:dyDescent="0.25">
      <c r="A940" s="80"/>
      <c r="B940" s="41"/>
      <c r="H940" s="58"/>
    </row>
    <row r="941" spans="1:8" s="27" customFormat="1" x14ac:dyDescent="0.25">
      <c r="A941" s="80"/>
      <c r="B941" s="41"/>
      <c r="H941" s="58"/>
    </row>
    <row r="942" spans="1:8" s="27" customFormat="1" ht="55.5" customHeight="1" x14ac:dyDescent="0.25">
      <c r="A942" s="80"/>
      <c r="B942" s="41"/>
      <c r="H942" s="58"/>
    </row>
    <row r="943" spans="1:8" s="27" customFormat="1" ht="14.25" customHeight="1" x14ac:dyDescent="0.25">
      <c r="A943" s="80"/>
      <c r="B943" s="41"/>
      <c r="H943" s="58"/>
    </row>
    <row r="944" spans="1:8" s="27" customFormat="1" x14ac:dyDescent="0.25">
      <c r="A944" s="80"/>
      <c r="B944" s="41"/>
      <c r="H944" s="58"/>
    </row>
    <row r="945" spans="1:8" s="27" customFormat="1" x14ac:dyDescent="0.25">
      <c r="A945" s="80"/>
      <c r="B945" s="41"/>
      <c r="H945" s="58"/>
    </row>
    <row r="946" spans="1:8" s="27" customFormat="1" x14ac:dyDescent="0.25">
      <c r="A946" s="80"/>
      <c r="B946" s="41"/>
      <c r="H946" s="58"/>
    </row>
    <row r="947" spans="1:8" s="27" customFormat="1" x14ac:dyDescent="0.25">
      <c r="A947" s="80"/>
      <c r="B947" s="41"/>
      <c r="H947" s="58"/>
    </row>
    <row r="948" spans="1:8" s="27" customFormat="1" x14ac:dyDescent="0.25">
      <c r="A948" s="80"/>
      <c r="B948" s="41"/>
      <c r="H948" s="58"/>
    </row>
    <row r="949" spans="1:8" s="27" customFormat="1" x14ac:dyDescent="0.25">
      <c r="A949" s="80"/>
      <c r="B949" s="41"/>
      <c r="H949" s="58"/>
    </row>
    <row r="950" spans="1:8" s="27" customFormat="1" ht="36" customHeight="1" x14ac:dyDescent="0.25">
      <c r="A950" s="80"/>
      <c r="B950" s="41"/>
      <c r="H950" s="58"/>
    </row>
    <row r="951" spans="1:8" s="27" customFormat="1" x14ac:dyDescent="0.25">
      <c r="A951" s="80"/>
      <c r="B951" s="41"/>
      <c r="H951" s="58"/>
    </row>
    <row r="952" spans="1:8" s="27" customFormat="1" x14ac:dyDescent="0.25">
      <c r="A952" s="80"/>
      <c r="B952" s="41"/>
      <c r="H952" s="58"/>
    </row>
    <row r="953" spans="1:8" s="27" customFormat="1" x14ac:dyDescent="0.25">
      <c r="A953" s="80"/>
      <c r="B953" s="41"/>
      <c r="H953" s="58"/>
    </row>
    <row r="954" spans="1:8" s="27" customFormat="1" ht="14.25" customHeight="1" x14ac:dyDescent="0.25">
      <c r="A954" s="80"/>
      <c r="B954" s="41"/>
      <c r="H954" s="58"/>
    </row>
    <row r="955" spans="1:8" s="27" customFormat="1" x14ac:dyDescent="0.25">
      <c r="A955" s="80"/>
      <c r="B955" s="41"/>
      <c r="H955" s="58"/>
    </row>
    <row r="956" spans="1:8" s="27" customFormat="1" x14ac:dyDescent="0.25">
      <c r="A956" s="80"/>
      <c r="B956" s="41"/>
      <c r="H956" s="58"/>
    </row>
    <row r="957" spans="1:8" s="27" customFormat="1" x14ac:dyDescent="0.25">
      <c r="A957" s="80"/>
      <c r="B957" s="41"/>
      <c r="H957" s="58"/>
    </row>
    <row r="958" spans="1:8" s="27" customFormat="1" x14ac:dyDescent="0.25">
      <c r="A958" s="80"/>
      <c r="B958" s="41"/>
      <c r="H958" s="58"/>
    </row>
    <row r="959" spans="1:8" s="27" customFormat="1" x14ac:dyDescent="0.25">
      <c r="A959" s="80"/>
      <c r="B959" s="41"/>
      <c r="H959" s="58"/>
    </row>
    <row r="960" spans="1:8" s="27" customFormat="1" x14ac:dyDescent="0.25">
      <c r="A960" s="80"/>
      <c r="B960" s="41"/>
      <c r="H960" s="58"/>
    </row>
    <row r="961" spans="1:8" s="27" customFormat="1" x14ac:dyDescent="0.25">
      <c r="A961" s="80"/>
      <c r="B961" s="41"/>
      <c r="H961" s="58"/>
    </row>
    <row r="962" spans="1:8" s="27" customFormat="1" x14ac:dyDescent="0.25">
      <c r="A962" s="80"/>
      <c r="B962" s="41"/>
      <c r="H962" s="58"/>
    </row>
    <row r="963" spans="1:8" s="27" customFormat="1" x14ac:dyDescent="0.25">
      <c r="A963" s="80"/>
      <c r="B963" s="41"/>
      <c r="H963" s="58"/>
    </row>
    <row r="964" spans="1:8" s="27" customFormat="1" x14ac:dyDescent="0.25">
      <c r="A964" s="80"/>
      <c r="B964" s="41"/>
      <c r="H964" s="58"/>
    </row>
    <row r="965" spans="1:8" s="27" customFormat="1" x14ac:dyDescent="0.25">
      <c r="A965" s="80"/>
      <c r="B965" s="41"/>
      <c r="H965" s="58"/>
    </row>
    <row r="966" spans="1:8" s="27" customFormat="1" x14ac:dyDescent="0.25">
      <c r="A966" s="80"/>
      <c r="B966" s="41"/>
      <c r="H966" s="58"/>
    </row>
    <row r="967" spans="1:8" s="27" customFormat="1" x14ac:dyDescent="0.25">
      <c r="A967" s="80"/>
      <c r="B967" s="41"/>
      <c r="H967" s="58"/>
    </row>
    <row r="968" spans="1:8" s="27" customFormat="1" x14ac:dyDescent="0.25">
      <c r="A968" s="80"/>
      <c r="B968" s="41"/>
      <c r="H968" s="58"/>
    </row>
    <row r="969" spans="1:8" s="27" customFormat="1" x14ac:dyDescent="0.25">
      <c r="A969" s="80"/>
      <c r="B969" s="41"/>
      <c r="H969" s="58"/>
    </row>
    <row r="970" spans="1:8" s="27" customFormat="1" x14ac:dyDescent="0.25">
      <c r="A970" s="80"/>
      <c r="B970" s="41"/>
      <c r="H970" s="58"/>
    </row>
    <row r="971" spans="1:8" s="27" customFormat="1" x14ac:dyDescent="0.25">
      <c r="A971" s="80"/>
      <c r="B971" s="41"/>
      <c r="H971" s="58"/>
    </row>
    <row r="972" spans="1:8" s="27" customFormat="1" x14ac:dyDescent="0.25">
      <c r="A972" s="80"/>
      <c r="B972" s="41"/>
      <c r="H972" s="58"/>
    </row>
    <row r="973" spans="1:8" s="27" customFormat="1" ht="14.25" customHeight="1" x14ac:dyDescent="0.25">
      <c r="A973" s="80"/>
      <c r="B973" s="41"/>
      <c r="H973" s="58"/>
    </row>
    <row r="974" spans="1:8" s="27" customFormat="1" ht="14.25" customHeight="1" x14ac:dyDescent="0.25">
      <c r="A974" s="80"/>
      <c r="B974" s="41"/>
      <c r="H974" s="58"/>
    </row>
    <row r="975" spans="1:8" s="27" customFormat="1" ht="14.25" customHeight="1" x14ac:dyDescent="0.25">
      <c r="A975" s="80"/>
      <c r="B975" s="41"/>
      <c r="H975" s="58"/>
    </row>
    <row r="976" spans="1:8" s="27" customFormat="1" ht="14.25" customHeight="1" x14ac:dyDescent="0.25">
      <c r="A976" s="80"/>
      <c r="B976" s="41"/>
      <c r="H976" s="58"/>
    </row>
    <row r="977" spans="1:8" s="27" customFormat="1" ht="14.25" customHeight="1" x14ac:dyDescent="0.25">
      <c r="A977" s="80"/>
      <c r="B977" s="41"/>
      <c r="H977" s="58"/>
    </row>
    <row r="978" spans="1:8" s="27" customFormat="1" x14ac:dyDescent="0.25">
      <c r="A978" s="80"/>
      <c r="B978" s="41"/>
      <c r="H978" s="58"/>
    </row>
    <row r="979" spans="1:8" s="27" customFormat="1" x14ac:dyDescent="0.25">
      <c r="A979" s="80"/>
      <c r="B979" s="41"/>
      <c r="H979" s="58"/>
    </row>
    <row r="980" spans="1:8" s="27" customFormat="1" ht="14.25" customHeight="1" x14ac:dyDescent="0.25">
      <c r="A980" s="80"/>
      <c r="B980" s="41"/>
      <c r="H980" s="58"/>
    </row>
    <row r="981" spans="1:8" s="27" customFormat="1" ht="13.9" customHeight="1" x14ac:dyDescent="0.25">
      <c r="A981" s="80"/>
      <c r="B981" s="41"/>
      <c r="H981" s="58"/>
    </row>
    <row r="982" spans="1:8" s="27" customFormat="1" ht="13.9" customHeight="1" x14ac:dyDescent="0.25">
      <c r="A982" s="80"/>
      <c r="B982" s="41"/>
      <c r="H982" s="58"/>
    </row>
    <row r="983" spans="1:8" s="27" customFormat="1" ht="13.9" customHeight="1" x14ac:dyDescent="0.25">
      <c r="A983" s="80"/>
      <c r="B983" s="41"/>
      <c r="H983" s="58"/>
    </row>
    <row r="984" spans="1:8" s="27" customFormat="1" ht="13.9" customHeight="1" x14ac:dyDescent="0.25">
      <c r="A984" s="80"/>
      <c r="B984" s="41"/>
      <c r="H984" s="58"/>
    </row>
    <row r="985" spans="1:8" s="27" customFormat="1" x14ac:dyDescent="0.25">
      <c r="A985" s="80"/>
      <c r="B985" s="41"/>
      <c r="H985" s="58"/>
    </row>
    <row r="986" spans="1:8" s="27" customFormat="1" x14ac:dyDescent="0.25">
      <c r="A986" s="80"/>
      <c r="B986" s="41"/>
      <c r="H986" s="58"/>
    </row>
    <row r="987" spans="1:8" s="27" customFormat="1" ht="14.25" customHeight="1" x14ac:dyDescent="0.25">
      <c r="A987" s="80"/>
      <c r="B987" s="41"/>
      <c r="H987" s="58"/>
    </row>
    <row r="988" spans="1:8" s="27" customFormat="1" ht="14.25" customHeight="1" x14ac:dyDescent="0.25">
      <c r="A988" s="80"/>
      <c r="B988" s="41"/>
      <c r="H988" s="58"/>
    </row>
    <row r="989" spans="1:8" s="27" customFormat="1" ht="14.25" customHeight="1" x14ac:dyDescent="0.25">
      <c r="A989" s="80"/>
      <c r="B989" s="41"/>
      <c r="H989" s="58"/>
    </row>
    <row r="990" spans="1:8" s="27" customFormat="1" ht="14.25" customHeight="1" x14ac:dyDescent="0.25">
      <c r="A990" s="80"/>
      <c r="B990" s="41"/>
      <c r="H990" s="58"/>
    </row>
    <row r="991" spans="1:8" s="27" customFormat="1" ht="14.25" customHeight="1" x14ac:dyDescent="0.25">
      <c r="A991" s="80"/>
      <c r="B991" s="44"/>
      <c r="C991" s="29"/>
      <c r="D991" s="29"/>
      <c r="E991" s="29"/>
      <c r="F991" s="29"/>
      <c r="G991" s="29"/>
      <c r="H991" s="58"/>
    </row>
    <row r="992" spans="1:8" s="27" customFormat="1" x14ac:dyDescent="0.25">
      <c r="A992" s="80"/>
      <c r="B992" s="44"/>
      <c r="C992" s="29"/>
      <c r="D992" s="29"/>
      <c r="E992" s="29"/>
      <c r="F992" s="29"/>
      <c r="G992" s="29"/>
      <c r="H992" s="58"/>
    </row>
    <row r="993" spans="1:8" s="27" customFormat="1" x14ac:dyDescent="0.25">
      <c r="A993" s="80"/>
      <c r="B993" s="44"/>
      <c r="C993" s="29"/>
      <c r="D993" s="29"/>
      <c r="E993" s="29"/>
      <c r="F993" s="29"/>
      <c r="G993" s="29"/>
      <c r="H993" s="58"/>
    </row>
    <row r="994" spans="1:8" s="27" customFormat="1" x14ac:dyDescent="0.25">
      <c r="A994" s="80"/>
      <c r="B994" s="44"/>
      <c r="C994" s="29"/>
      <c r="D994" s="29"/>
      <c r="E994" s="29"/>
      <c r="F994" s="29"/>
      <c r="G994" s="29"/>
      <c r="H994" s="58"/>
    </row>
    <row r="995" spans="1:8" s="27" customFormat="1" x14ac:dyDescent="0.25">
      <c r="A995" s="80"/>
      <c r="B995" s="44"/>
      <c r="C995" s="29"/>
      <c r="D995" s="29"/>
      <c r="E995" s="29"/>
      <c r="F995" s="29"/>
      <c r="G995" s="29"/>
      <c r="H995" s="58"/>
    </row>
    <row r="996" spans="1:8" s="27" customFormat="1" x14ac:dyDescent="0.25">
      <c r="A996" s="80"/>
      <c r="B996" s="44"/>
      <c r="C996" s="29"/>
      <c r="D996" s="29"/>
      <c r="E996" s="29"/>
      <c r="F996" s="29"/>
      <c r="G996" s="29"/>
      <c r="H996" s="58"/>
    </row>
    <row r="997" spans="1:8" s="27" customFormat="1" x14ac:dyDescent="0.25">
      <c r="A997" s="80"/>
      <c r="B997" s="44"/>
      <c r="C997" s="29"/>
      <c r="D997" s="29"/>
      <c r="E997" s="29"/>
      <c r="F997" s="29"/>
      <c r="G997" s="29"/>
      <c r="H997" s="58"/>
    </row>
    <row r="998" spans="1:8" s="27" customFormat="1" x14ac:dyDescent="0.25">
      <c r="A998" s="80"/>
      <c r="B998" s="44"/>
      <c r="C998" s="29"/>
      <c r="D998" s="29"/>
      <c r="E998" s="29"/>
      <c r="F998" s="29"/>
      <c r="G998" s="29"/>
      <c r="H998" s="58"/>
    </row>
    <row r="999" spans="1:8" s="27" customFormat="1" x14ac:dyDescent="0.25">
      <c r="A999" s="80"/>
      <c r="B999" s="44"/>
      <c r="C999" s="29"/>
      <c r="D999" s="29"/>
      <c r="E999" s="29"/>
      <c r="F999" s="29"/>
      <c r="G999" s="29"/>
      <c r="H999" s="58"/>
    </row>
    <row r="1000" spans="1:8" s="27" customFormat="1" x14ac:dyDescent="0.25">
      <c r="A1000" s="80"/>
      <c r="B1000" s="44"/>
      <c r="C1000" s="29"/>
      <c r="D1000" s="29"/>
      <c r="E1000" s="29"/>
      <c r="F1000" s="29"/>
      <c r="G1000" s="29"/>
      <c r="H1000" s="58"/>
    </row>
    <row r="1001" spans="1:8" s="27" customFormat="1" x14ac:dyDescent="0.25">
      <c r="A1001" s="80"/>
      <c r="B1001" s="44"/>
      <c r="C1001" s="29"/>
      <c r="D1001" s="29"/>
      <c r="E1001" s="29"/>
      <c r="F1001" s="29"/>
      <c r="G1001" s="29"/>
      <c r="H1001" s="58"/>
    </row>
    <row r="1002" spans="1:8" s="27" customFormat="1" x14ac:dyDescent="0.25">
      <c r="A1002" s="80"/>
      <c r="B1002" s="44"/>
      <c r="C1002" s="29"/>
      <c r="D1002" s="29"/>
      <c r="E1002" s="29"/>
      <c r="F1002" s="29"/>
      <c r="G1002" s="29"/>
      <c r="H1002" s="58"/>
    </row>
    <row r="1003" spans="1:8" s="27" customFormat="1" x14ac:dyDescent="0.25">
      <c r="A1003" s="80"/>
      <c r="B1003" s="44"/>
      <c r="C1003" s="29"/>
      <c r="D1003" s="29"/>
      <c r="E1003" s="29"/>
      <c r="F1003" s="29"/>
      <c r="G1003" s="29"/>
      <c r="H1003" s="58"/>
    </row>
    <row r="1004" spans="1:8" s="27" customFormat="1" x14ac:dyDescent="0.25">
      <c r="A1004" s="80"/>
      <c r="B1004" s="44"/>
      <c r="C1004" s="29"/>
      <c r="D1004" s="29"/>
      <c r="E1004" s="29"/>
      <c r="F1004" s="29"/>
      <c r="G1004" s="29"/>
      <c r="H1004" s="58"/>
    </row>
    <row r="1005" spans="1:8" s="27" customFormat="1" x14ac:dyDescent="0.25">
      <c r="A1005" s="80"/>
      <c r="B1005" s="44"/>
      <c r="C1005" s="29"/>
      <c r="D1005" s="29"/>
      <c r="E1005" s="29"/>
      <c r="F1005" s="29"/>
      <c r="G1005" s="29"/>
      <c r="H1005" s="58"/>
    </row>
    <row r="1006" spans="1:8" s="27" customFormat="1" x14ac:dyDescent="0.25">
      <c r="A1006" s="80"/>
      <c r="B1006" s="44"/>
      <c r="C1006" s="29"/>
      <c r="D1006" s="29"/>
      <c r="E1006" s="29"/>
      <c r="F1006" s="29"/>
      <c r="G1006" s="29"/>
      <c r="H1006" s="58"/>
    </row>
    <row r="1007" spans="1:8" s="27" customFormat="1" x14ac:dyDescent="0.25">
      <c r="A1007" s="80"/>
      <c r="B1007" s="44"/>
      <c r="C1007" s="29"/>
      <c r="D1007" s="29"/>
      <c r="E1007" s="29"/>
      <c r="F1007" s="29"/>
      <c r="G1007" s="29"/>
      <c r="H1007" s="58"/>
    </row>
    <row r="1008" spans="1:8" s="27" customFormat="1" x14ac:dyDescent="0.25">
      <c r="A1008" s="80"/>
      <c r="B1008" s="44"/>
      <c r="C1008" s="29"/>
      <c r="D1008" s="29"/>
      <c r="E1008" s="29"/>
      <c r="F1008" s="29"/>
      <c r="G1008" s="29"/>
      <c r="H1008" s="58"/>
    </row>
    <row r="1009" spans="1:8" s="27" customFormat="1" x14ac:dyDescent="0.25">
      <c r="A1009" s="80"/>
      <c r="B1009" s="44"/>
      <c r="C1009" s="29"/>
      <c r="D1009" s="29"/>
      <c r="E1009" s="29"/>
      <c r="F1009" s="29"/>
      <c r="G1009" s="29"/>
      <c r="H1009" s="58"/>
    </row>
    <row r="1010" spans="1:8" s="27" customFormat="1" x14ac:dyDescent="0.25">
      <c r="A1010" s="80"/>
      <c r="B1010" s="44"/>
      <c r="C1010" s="29"/>
      <c r="D1010" s="29"/>
      <c r="E1010" s="29"/>
      <c r="F1010" s="29"/>
      <c r="G1010" s="29"/>
      <c r="H1010" s="58"/>
    </row>
    <row r="1011" spans="1:8" s="27" customFormat="1" x14ac:dyDescent="0.25">
      <c r="A1011" s="80"/>
      <c r="B1011" s="44"/>
      <c r="C1011" s="29"/>
      <c r="D1011" s="29"/>
      <c r="E1011" s="29"/>
      <c r="F1011" s="29"/>
      <c r="G1011" s="29"/>
      <c r="H1011" s="58"/>
    </row>
    <row r="1012" spans="1:8" s="27" customFormat="1" x14ac:dyDescent="0.25">
      <c r="A1012" s="80"/>
      <c r="B1012" s="44"/>
      <c r="C1012" s="29"/>
      <c r="D1012" s="29"/>
      <c r="E1012" s="29"/>
      <c r="F1012" s="29"/>
      <c r="G1012" s="29"/>
      <c r="H1012" s="58"/>
    </row>
    <row r="1013" spans="1:8" s="27" customFormat="1" x14ac:dyDescent="0.25">
      <c r="A1013" s="80"/>
      <c r="B1013" s="44"/>
      <c r="C1013" s="29"/>
      <c r="D1013" s="29"/>
      <c r="E1013" s="29"/>
      <c r="F1013" s="29"/>
      <c r="G1013" s="29"/>
      <c r="H1013" s="58"/>
    </row>
    <row r="1014" spans="1:8" s="27" customFormat="1" x14ac:dyDescent="0.25">
      <c r="A1014" s="80"/>
      <c r="B1014" s="44"/>
      <c r="C1014" s="29"/>
      <c r="D1014" s="29"/>
      <c r="E1014" s="29"/>
      <c r="F1014" s="29"/>
      <c r="G1014" s="29"/>
      <c r="H1014" s="58"/>
    </row>
    <row r="1015" spans="1:8" s="27" customFormat="1" x14ac:dyDescent="0.25">
      <c r="A1015" s="80"/>
      <c r="B1015" s="44"/>
      <c r="C1015" s="29"/>
      <c r="D1015" s="29"/>
      <c r="E1015" s="29"/>
      <c r="F1015" s="29"/>
      <c r="G1015" s="29"/>
      <c r="H1015" s="58"/>
    </row>
    <row r="1016" spans="1:8" s="27" customFormat="1" x14ac:dyDescent="0.25">
      <c r="A1016" s="80"/>
      <c r="B1016" s="44"/>
      <c r="C1016" s="29"/>
      <c r="D1016" s="29"/>
      <c r="E1016" s="29"/>
      <c r="F1016" s="29"/>
      <c r="G1016" s="29"/>
      <c r="H1016" s="58"/>
    </row>
    <row r="1017" spans="1:8" s="27" customFormat="1" x14ac:dyDescent="0.25">
      <c r="A1017" s="80"/>
      <c r="B1017" s="44"/>
      <c r="C1017" s="29"/>
      <c r="D1017" s="29"/>
      <c r="E1017" s="29"/>
      <c r="F1017" s="29"/>
      <c r="G1017" s="29"/>
      <c r="H1017" s="58"/>
    </row>
    <row r="1018" spans="1:8" s="27" customFormat="1" x14ac:dyDescent="0.25">
      <c r="A1018" s="80"/>
      <c r="B1018" s="44"/>
      <c r="C1018" s="29"/>
      <c r="D1018" s="29"/>
      <c r="E1018" s="29"/>
      <c r="F1018" s="29"/>
      <c r="G1018" s="29"/>
      <c r="H1018" s="58"/>
    </row>
    <row r="1019" spans="1:8" s="27" customFormat="1" x14ac:dyDescent="0.25">
      <c r="A1019" s="80"/>
      <c r="B1019" s="44"/>
      <c r="C1019" s="29"/>
      <c r="D1019" s="29"/>
      <c r="E1019" s="29"/>
      <c r="F1019" s="29"/>
      <c r="G1019" s="29"/>
      <c r="H1019" s="58"/>
    </row>
    <row r="1020" spans="1:8" s="27" customFormat="1" x14ac:dyDescent="0.25">
      <c r="A1020" s="80"/>
      <c r="B1020" s="44"/>
      <c r="C1020" s="29"/>
      <c r="D1020" s="29"/>
      <c r="E1020" s="29"/>
      <c r="F1020" s="29"/>
      <c r="G1020" s="29"/>
      <c r="H1020" s="58"/>
    </row>
    <row r="1021" spans="1:8" s="27" customFormat="1" x14ac:dyDescent="0.25">
      <c r="A1021" s="80"/>
      <c r="B1021" s="44"/>
      <c r="C1021" s="29"/>
      <c r="D1021" s="29"/>
      <c r="E1021" s="29"/>
      <c r="F1021" s="29"/>
      <c r="G1021" s="29"/>
      <c r="H1021" s="58"/>
    </row>
    <row r="1022" spans="1:8" s="27" customFormat="1" x14ac:dyDescent="0.25">
      <c r="A1022" s="80"/>
      <c r="B1022" s="44"/>
      <c r="C1022" s="29"/>
      <c r="D1022" s="29"/>
      <c r="E1022" s="29"/>
      <c r="F1022" s="29"/>
      <c r="G1022" s="29"/>
      <c r="H1022" s="58"/>
    </row>
    <row r="1023" spans="1:8" s="27" customFormat="1" x14ac:dyDescent="0.25">
      <c r="A1023" s="80"/>
      <c r="B1023" s="44"/>
      <c r="C1023" s="29"/>
      <c r="D1023" s="29"/>
      <c r="E1023" s="29"/>
      <c r="F1023" s="29"/>
      <c r="G1023" s="29"/>
      <c r="H1023" s="58"/>
    </row>
    <row r="1024" spans="1:8" s="27" customFormat="1" x14ac:dyDescent="0.25">
      <c r="A1024" s="80"/>
      <c r="B1024" s="44"/>
      <c r="C1024" s="29"/>
      <c r="D1024" s="29"/>
      <c r="E1024" s="29"/>
      <c r="F1024" s="29"/>
      <c r="G1024" s="29"/>
      <c r="H1024" s="58"/>
    </row>
    <row r="1025" spans="1:8" s="27" customFormat="1" x14ac:dyDescent="0.25">
      <c r="A1025" s="80"/>
      <c r="B1025" s="44"/>
      <c r="C1025" s="29"/>
      <c r="D1025" s="29"/>
      <c r="E1025" s="29"/>
      <c r="F1025" s="29"/>
      <c r="G1025" s="29"/>
      <c r="H1025" s="58"/>
    </row>
    <row r="1026" spans="1:8" s="27" customFormat="1" x14ac:dyDescent="0.25">
      <c r="A1026" s="80"/>
      <c r="B1026" s="44"/>
      <c r="C1026" s="29"/>
      <c r="D1026" s="29"/>
      <c r="E1026" s="29"/>
      <c r="F1026" s="29"/>
      <c r="G1026" s="29"/>
      <c r="H1026" s="58"/>
    </row>
    <row r="1027" spans="1:8" s="27" customFormat="1" ht="30.75" customHeight="1" x14ac:dyDescent="0.25">
      <c r="A1027" s="80"/>
      <c r="B1027" s="44"/>
      <c r="C1027" s="29"/>
      <c r="D1027" s="29"/>
      <c r="E1027" s="29"/>
      <c r="F1027" s="29"/>
      <c r="G1027" s="29"/>
      <c r="H1027" s="58"/>
    </row>
    <row r="1028" spans="1:8" s="27" customFormat="1" x14ac:dyDescent="0.25">
      <c r="A1028" s="80"/>
      <c r="B1028" s="44"/>
      <c r="C1028" s="29"/>
      <c r="D1028" s="29"/>
      <c r="E1028" s="29"/>
      <c r="F1028" s="29"/>
      <c r="G1028" s="29"/>
      <c r="H1028" s="58"/>
    </row>
    <row r="1029" spans="1:8" s="27" customFormat="1" x14ac:dyDescent="0.25">
      <c r="A1029" s="80"/>
      <c r="B1029" s="44"/>
      <c r="C1029" s="29"/>
      <c r="D1029" s="29"/>
      <c r="E1029" s="29"/>
      <c r="F1029" s="29"/>
      <c r="G1029" s="29"/>
      <c r="H1029" s="58"/>
    </row>
    <row r="1030" spans="1:8" s="27" customFormat="1" x14ac:dyDescent="0.25">
      <c r="A1030" s="80"/>
      <c r="B1030" s="44"/>
      <c r="C1030" s="29"/>
      <c r="D1030" s="29"/>
      <c r="E1030" s="29"/>
      <c r="F1030" s="29"/>
      <c r="G1030" s="29"/>
      <c r="H1030" s="58"/>
    </row>
    <row r="1031" spans="1:8" s="27" customFormat="1" x14ac:dyDescent="0.25">
      <c r="A1031" s="80"/>
      <c r="B1031" s="44"/>
      <c r="C1031" s="29"/>
      <c r="D1031" s="29"/>
      <c r="E1031" s="29"/>
      <c r="F1031" s="29"/>
      <c r="G1031" s="29"/>
      <c r="H1031" s="58"/>
    </row>
    <row r="1032" spans="1:8" s="27" customFormat="1" x14ac:dyDescent="0.25">
      <c r="A1032" s="80"/>
      <c r="B1032" s="44"/>
      <c r="C1032" s="29"/>
      <c r="D1032" s="29"/>
      <c r="E1032" s="29"/>
      <c r="F1032" s="29"/>
      <c r="G1032" s="29"/>
      <c r="H1032" s="58"/>
    </row>
    <row r="1033" spans="1:8" s="27" customFormat="1" x14ac:dyDescent="0.25">
      <c r="A1033" s="80"/>
      <c r="B1033" s="44"/>
      <c r="C1033" s="29"/>
      <c r="D1033" s="29"/>
      <c r="E1033" s="29"/>
      <c r="F1033" s="29"/>
      <c r="G1033" s="29"/>
      <c r="H1033" s="58"/>
    </row>
    <row r="1034" spans="1:8" s="27" customFormat="1" ht="13.9" customHeight="1" x14ac:dyDescent="0.25">
      <c r="A1034" s="80"/>
      <c r="B1034" s="44"/>
      <c r="C1034" s="29"/>
      <c r="D1034" s="29"/>
      <c r="E1034" s="29"/>
      <c r="F1034" s="29"/>
      <c r="G1034" s="29"/>
      <c r="H1034" s="58"/>
    </row>
    <row r="1035" spans="1:8" s="27" customFormat="1" ht="13.9" customHeight="1" x14ac:dyDescent="0.25">
      <c r="A1035" s="80"/>
      <c r="B1035" s="44"/>
      <c r="C1035" s="29"/>
      <c r="D1035" s="29"/>
      <c r="E1035" s="29"/>
      <c r="F1035" s="29"/>
      <c r="G1035" s="29"/>
      <c r="H1035" s="58"/>
    </row>
    <row r="1036" spans="1:8" s="27" customFormat="1" ht="13.9" customHeight="1" x14ac:dyDescent="0.25">
      <c r="A1036" s="80"/>
      <c r="B1036" s="44"/>
      <c r="C1036" s="29"/>
      <c r="D1036" s="29"/>
      <c r="E1036" s="29"/>
      <c r="F1036" s="29"/>
      <c r="G1036" s="29"/>
      <c r="H1036" s="58"/>
    </row>
    <row r="1037" spans="1:8" s="27" customFormat="1" ht="13.9" customHeight="1" x14ac:dyDescent="0.25">
      <c r="A1037" s="80"/>
      <c r="B1037" s="44"/>
      <c r="C1037" s="29"/>
      <c r="D1037" s="29"/>
      <c r="E1037" s="29"/>
      <c r="F1037" s="29"/>
      <c r="G1037" s="29"/>
      <c r="H1037" s="58"/>
    </row>
    <row r="1038" spans="1:8" s="27" customFormat="1" ht="13.9" customHeight="1" x14ac:dyDescent="0.25">
      <c r="A1038" s="80"/>
      <c r="B1038" s="44"/>
      <c r="C1038" s="29"/>
      <c r="D1038" s="29"/>
      <c r="E1038" s="29"/>
      <c r="F1038" s="29"/>
      <c r="G1038" s="29"/>
      <c r="H1038" s="58"/>
    </row>
    <row r="1039" spans="1:8" s="27" customFormat="1" x14ac:dyDescent="0.25">
      <c r="A1039" s="80"/>
      <c r="B1039" s="44"/>
      <c r="C1039" s="29"/>
      <c r="D1039" s="29"/>
      <c r="E1039" s="29"/>
      <c r="F1039" s="29"/>
      <c r="G1039" s="29"/>
      <c r="H1039" s="58"/>
    </row>
    <row r="1040" spans="1:8" s="27" customFormat="1" ht="40.5" customHeight="1" x14ac:dyDescent="0.25">
      <c r="A1040" s="80"/>
      <c r="B1040" s="44"/>
      <c r="C1040" s="29"/>
      <c r="D1040" s="29"/>
      <c r="E1040" s="29"/>
      <c r="F1040" s="29"/>
      <c r="G1040" s="29"/>
      <c r="H1040" s="58"/>
    </row>
    <row r="1041" spans="1:8" s="27" customFormat="1" ht="14.25" customHeight="1" x14ac:dyDescent="0.25">
      <c r="A1041" s="80"/>
      <c r="B1041" s="44"/>
      <c r="C1041" s="29"/>
      <c r="D1041" s="29"/>
      <c r="E1041" s="29"/>
      <c r="F1041" s="29"/>
      <c r="G1041" s="29"/>
      <c r="H1041" s="58"/>
    </row>
    <row r="1042" spans="1:8" s="27" customFormat="1" ht="14.25" customHeight="1" x14ac:dyDescent="0.25">
      <c r="A1042" s="80"/>
      <c r="B1042" s="44"/>
      <c r="C1042" s="29"/>
      <c r="D1042" s="29"/>
      <c r="E1042" s="29"/>
      <c r="F1042" s="29"/>
      <c r="G1042" s="29"/>
      <c r="H1042" s="58"/>
    </row>
    <row r="1043" spans="1:8" s="27" customFormat="1" ht="14.25" customHeight="1" x14ac:dyDescent="0.25">
      <c r="A1043" s="80"/>
      <c r="B1043" s="44"/>
      <c r="C1043" s="29"/>
      <c r="D1043" s="29"/>
      <c r="E1043" s="29"/>
      <c r="F1043" s="29"/>
      <c r="G1043" s="29"/>
      <c r="H1043" s="58"/>
    </row>
    <row r="1044" spans="1:8" s="27" customFormat="1" ht="14.25" customHeight="1" x14ac:dyDescent="0.25">
      <c r="A1044" s="80"/>
      <c r="B1044" s="44"/>
      <c r="C1044" s="29"/>
      <c r="D1044" s="29"/>
      <c r="E1044" s="29"/>
      <c r="F1044" s="29"/>
      <c r="G1044" s="29"/>
      <c r="H1044" s="58"/>
    </row>
    <row r="1045" spans="1:8" s="27" customFormat="1" ht="14.25" customHeight="1" x14ac:dyDescent="0.25">
      <c r="A1045" s="80"/>
      <c r="B1045" s="44"/>
      <c r="C1045" s="29"/>
      <c r="D1045" s="29"/>
      <c r="E1045" s="29"/>
      <c r="F1045" s="29"/>
      <c r="G1045" s="29"/>
      <c r="H1045" s="58"/>
    </row>
    <row r="1046" spans="1:8" s="27" customFormat="1" ht="14.25" customHeight="1" x14ac:dyDescent="0.25">
      <c r="A1046" s="80"/>
      <c r="B1046" s="44"/>
      <c r="C1046" s="29"/>
      <c r="D1046" s="29"/>
      <c r="E1046" s="29"/>
      <c r="F1046" s="29"/>
      <c r="G1046" s="29"/>
      <c r="H1046" s="58"/>
    </row>
    <row r="1047" spans="1:8" s="27" customFormat="1" x14ac:dyDescent="0.25">
      <c r="A1047" s="80"/>
      <c r="B1047" s="44"/>
      <c r="C1047" s="29"/>
      <c r="D1047" s="29"/>
      <c r="E1047" s="29"/>
      <c r="F1047" s="29"/>
      <c r="G1047" s="29"/>
      <c r="H1047" s="58"/>
    </row>
    <row r="1048" spans="1:8" s="27" customFormat="1" x14ac:dyDescent="0.25">
      <c r="A1048" s="80"/>
      <c r="B1048" s="44"/>
      <c r="C1048" s="29"/>
      <c r="D1048" s="29"/>
      <c r="E1048" s="29"/>
      <c r="F1048" s="29"/>
      <c r="G1048" s="29"/>
      <c r="H1048" s="58"/>
    </row>
    <row r="1049" spans="1:8" s="27" customFormat="1" x14ac:dyDescent="0.25">
      <c r="A1049" s="80"/>
      <c r="B1049" s="44"/>
      <c r="C1049" s="29"/>
      <c r="D1049" s="29"/>
      <c r="E1049" s="29"/>
      <c r="F1049" s="29"/>
      <c r="G1049" s="29"/>
      <c r="H1049" s="58"/>
    </row>
    <row r="1050" spans="1:8" s="27" customFormat="1" x14ac:dyDescent="0.25">
      <c r="A1050" s="80"/>
      <c r="B1050" s="44"/>
      <c r="C1050" s="29"/>
      <c r="D1050" s="29"/>
      <c r="E1050" s="29"/>
      <c r="F1050" s="29"/>
      <c r="G1050" s="29"/>
      <c r="H1050" s="58"/>
    </row>
    <row r="1051" spans="1:8" s="27" customFormat="1" x14ac:dyDescent="0.25">
      <c r="A1051" s="80"/>
      <c r="B1051" s="44"/>
      <c r="C1051" s="29"/>
      <c r="D1051" s="29"/>
      <c r="E1051" s="29"/>
      <c r="F1051" s="29"/>
      <c r="G1051" s="29"/>
      <c r="H1051" s="58"/>
    </row>
    <row r="1052" spans="1:8" s="27" customFormat="1" x14ac:dyDescent="0.25">
      <c r="A1052" s="80"/>
      <c r="B1052" s="44"/>
      <c r="C1052" s="29"/>
      <c r="D1052" s="29"/>
      <c r="E1052" s="29"/>
      <c r="F1052" s="29"/>
      <c r="G1052" s="29"/>
      <c r="H1052" s="58"/>
    </row>
    <row r="1053" spans="1:8" s="27" customFormat="1" x14ac:dyDescent="0.25">
      <c r="A1053" s="80"/>
      <c r="B1053" s="44"/>
      <c r="C1053" s="29"/>
      <c r="D1053" s="29"/>
      <c r="E1053" s="29"/>
      <c r="F1053" s="29"/>
      <c r="G1053" s="29"/>
      <c r="H1053" s="58"/>
    </row>
    <row r="1054" spans="1:8" s="27" customFormat="1" x14ac:dyDescent="0.25">
      <c r="A1054" s="80"/>
      <c r="B1054" s="44"/>
      <c r="C1054" s="29"/>
      <c r="D1054" s="29"/>
      <c r="E1054" s="29"/>
      <c r="F1054" s="29"/>
      <c r="G1054" s="29"/>
      <c r="H1054" s="58"/>
    </row>
    <row r="1055" spans="1:8" s="27" customFormat="1" x14ac:dyDescent="0.25">
      <c r="A1055" s="80"/>
      <c r="B1055" s="44"/>
      <c r="C1055" s="29"/>
      <c r="D1055" s="29"/>
      <c r="E1055" s="29"/>
      <c r="F1055" s="29"/>
      <c r="G1055" s="29"/>
      <c r="H1055" s="58"/>
    </row>
    <row r="1056" spans="1:8" s="27" customFormat="1" x14ac:dyDescent="0.25">
      <c r="A1056" s="80"/>
      <c r="B1056" s="44"/>
      <c r="C1056" s="29"/>
      <c r="D1056" s="29"/>
      <c r="E1056" s="29"/>
      <c r="F1056" s="29"/>
      <c r="G1056" s="29"/>
      <c r="H1056" s="58"/>
    </row>
    <row r="1057" spans="1:8" s="27" customFormat="1" x14ac:dyDescent="0.25">
      <c r="A1057" s="80"/>
      <c r="B1057" s="44"/>
      <c r="C1057" s="29"/>
      <c r="D1057" s="29"/>
      <c r="E1057" s="29"/>
      <c r="F1057" s="29"/>
      <c r="G1057" s="29"/>
      <c r="H1057" s="58"/>
    </row>
    <row r="1058" spans="1:8" s="27" customFormat="1" x14ac:dyDescent="0.25">
      <c r="A1058" s="80"/>
      <c r="B1058" s="44"/>
      <c r="C1058" s="29"/>
      <c r="D1058" s="29"/>
      <c r="E1058" s="29"/>
      <c r="F1058" s="29"/>
      <c r="G1058" s="29"/>
      <c r="H1058" s="58"/>
    </row>
    <row r="1059" spans="1:8" s="27" customFormat="1" x14ac:dyDescent="0.25">
      <c r="A1059" s="80"/>
      <c r="B1059" s="44"/>
      <c r="C1059" s="29"/>
      <c r="D1059" s="29"/>
      <c r="E1059" s="29"/>
      <c r="F1059" s="29"/>
      <c r="G1059" s="29"/>
      <c r="H1059" s="58"/>
    </row>
    <row r="1060" spans="1:8" s="27" customFormat="1" x14ac:dyDescent="0.25">
      <c r="A1060" s="80"/>
      <c r="B1060" s="44"/>
      <c r="C1060" s="29"/>
      <c r="D1060" s="29"/>
      <c r="E1060" s="29"/>
      <c r="F1060" s="29"/>
      <c r="G1060" s="29"/>
      <c r="H1060" s="58"/>
    </row>
    <row r="1061" spans="1:8" s="27" customFormat="1" x14ac:dyDescent="0.25">
      <c r="A1061" s="80"/>
      <c r="B1061" s="44"/>
      <c r="C1061" s="29"/>
      <c r="D1061" s="29"/>
      <c r="E1061" s="29"/>
      <c r="F1061" s="29"/>
      <c r="G1061" s="29"/>
      <c r="H1061" s="58"/>
    </row>
    <row r="1062" spans="1:8" s="27" customFormat="1" x14ac:dyDescent="0.25">
      <c r="A1062" s="80"/>
      <c r="B1062" s="44"/>
      <c r="C1062" s="29"/>
      <c r="D1062" s="29"/>
      <c r="E1062" s="29"/>
      <c r="F1062" s="29"/>
      <c r="G1062" s="29"/>
      <c r="H1062" s="58"/>
    </row>
    <row r="1063" spans="1:8" s="27" customFormat="1" x14ac:dyDescent="0.25">
      <c r="A1063" s="80"/>
      <c r="B1063" s="44"/>
      <c r="C1063" s="29"/>
      <c r="D1063" s="29"/>
      <c r="E1063" s="29"/>
      <c r="F1063" s="29"/>
      <c r="G1063" s="29"/>
      <c r="H1063" s="58"/>
    </row>
    <row r="1064" spans="1:8" s="27" customFormat="1" x14ac:dyDescent="0.25">
      <c r="A1064" s="80"/>
      <c r="B1064" s="44"/>
      <c r="C1064" s="29"/>
      <c r="D1064" s="29"/>
      <c r="E1064" s="29"/>
      <c r="F1064" s="29"/>
      <c r="G1064" s="29"/>
      <c r="H1064" s="58"/>
    </row>
    <row r="1065" spans="1:8" s="27" customFormat="1" ht="14.25" customHeight="1" x14ac:dyDescent="0.25">
      <c r="A1065" s="80"/>
      <c r="B1065" s="44"/>
      <c r="C1065" s="29"/>
      <c r="D1065" s="29"/>
      <c r="E1065" s="29"/>
      <c r="F1065" s="29"/>
      <c r="G1065" s="29"/>
      <c r="H1065" s="58"/>
    </row>
    <row r="1066" spans="1:8" s="27" customFormat="1" x14ac:dyDescent="0.25">
      <c r="A1066" s="80"/>
      <c r="B1066" s="44"/>
      <c r="C1066" s="29"/>
      <c r="D1066" s="29"/>
      <c r="E1066" s="29"/>
      <c r="F1066" s="29"/>
      <c r="G1066" s="29"/>
      <c r="H1066" s="58"/>
    </row>
    <row r="1067" spans="1:8" s="27" customFormat="1" x14ac:dyDescent="0.25">
      <c r="A1067" s="80"/>
      <c r="B1067" s="44"/>
      <c r="C1067" s="29"/>
      <c r="D1067" s="29"/>
      <c r="E1067" s="29"/>
      <c r="F1067" s="29"/>
      <c r="G1067" s="29"/>
      <c r="H1067" s="58"/>
    </row>
    <row r="1068" spans="1:8" s="27" customFormat="1" x14ac:dyDescent="0.25">
      <c r="A1068" s="80"/>
      <c r="B1068" s="44"/>
      <c r="C1068" s="29"/>
      <c r="D1068" s="29"/>
      <c r="E1068" s="29"/>
      <c r="F1068" s="29"/>
      <c r="G1068" s="29"/>
      <c r="H1068" s="58"/>
    </row>
    <row r="1069" spans="1:8" s="27" customFormat="1" x14ac:dyDescent="0.25">
      <c r="A1069" s="80"/>
      <c r="B1069" s="44"/>
      <c r="C1069" s="29"/>
      <c r="D1069" s="29"/>
      <c r="E1069" s="29"/>
      <c r="F1069" s="29"/>
      <c r="G1069" s="29"/>
      <c r="H1069" s="58"/>
    </row>
    <row r="1070" spans="1:8" s="27" customFormat="1" x14ac:dyDescent="0.25">
      <c r="A1070" s="80"/>
      <c r="B1070" s="44"/>
      <c r="C1070" s="29"/>
      <c r="D1070" s="29"/>
      <c r="E1070" s="29"/>
      <c r="F1070" s="29"/>
      <c r="G1070" s="29"/>
      <c r="H1070" s="58"/>
    </row>
    <row r="1071" spans="1:8" s="27" customFormat="1" x14ac:dyDescent="0.25">
      <c r="A1071" s="80"/>
      <c r="B1071" s="44"/>
      <c r="C1071" s="29"/>
      <c r="D1071" s="29"/>
      <c r="E1071" s="29"/>
      <c r="F1071" s="29"/>
      <c r="G1071" s="29"/>
      <c r="H1071" s="58"/>
    </row>
    <row r="1072" spans="1:8" s="27" customFormat="1" x14ac:dyDescent="0.25">
      <c r="A1072" s="80"/>
      <c r="B1072" s="44"/>
      <c r="C1072" s="29"/>
      <c r="D1072" s="29"/>
      <c r="E1072" s="29"/>
      <c r="F1072" s="29"/>
      <c r="G1072" s="29"/>
      <c r="H1072" s="58"/>
    </row>
    <row r="1073" spans="1:8" s="27" customFormat="1" ht="36.75" customHeight="1" x14ac:dyDescent="0.25">
      <c r="A1073" s="80"/>
      <c r="B1073" s="44"/>
      <c r="C1073" s="29"/>
      <c r="D1073" s="29"/>
      <c r="E1073" s="29"/>
      <c r="F1073" s="29"/>
      <c r="G1073" s="29"/>
      <c r="H1073" s="58"/>
    </row>
    <row r="1074" spans="1:8" s="27" customFormat="1" x14ac:dyDescent="0.25">
      <c r="A1074" s="80"/>
      <c r="B1074" s="44"/>
      <c r="C1074" s="29"/>
      <c r="D1074" s="29"/>
      <c r="E1074" s="29"/>
      <c r="F1074" s="29"/>
      <c r="G1074" s="29"/>
      <c r="H1074" s="58"/>
    </row>
    <row r="1075" spans="1:8" s="27" customFormat="1" x14ac:dyDescent="0.25">
      <c r="A1075" s="80"/>
      <c r="B1075" s="44"/>
      <c r="C1075" s="29"/>
      <c r="D1075" s="29"/>
      <c r="E1075" s="29"/>
      <c r="F1075" s="29"/>
      <c r="G1075" s="29"/>
      <c r="H1075" s="58"/>
    </row>
    <row r="1076" spans="1:8" s="27" customFormat="1" x14ac:dyDescent="0.25">
      <c r="A1076" s="80"/>
      <c r="B1076" s="44"/>
      <c r="C1076" s="29"/>
      <c r="D1076" s="29"/>
      <c r="E1076" s="29"/>
      <c r="F1076" s="29"/>
      <c r="G1076" s="29"/>
      <c r="H1076" s="58"/>
    </row>
    <row r="1077" spans="1:8" s="27" customFormat="1" x14ac:dyDescent="0.25">
      <c r="A1077" s="80"/>
      <c r="B1077" s="44"/>
      <c r="C1077" s="29"/>
      <c r="D1077" s="29"/>
      <c r="E1077" s="29"/>
      <c r="F1077" s="29"/>
      <c r="G1077" s="29"/>
      <c r="H1077" s="58"/>
    </row>
    <row r="1078" spans="1:8" s="27" customFormat="1" x14ac:dyDescent="0.25">
      <c r="A1078" s="80"/>
      <c r="B1078" s="44"/>
      <c r="C1078" s="29"/>
      <c r="D1078" s="29"/>
      <c r="E1078" s="29"/>
      <c r="F1078" s="29"/>
      <c r="G1078" s="29"/>
      <c r="H1078" s="58"/>
    </row>
    <row r="1079" spans="1:8" s="27" customFormat="1" x14ac:dyDescent="0.25">
      <c r="A1079" s="80"/>
      <c r="B1079" s="44"/>
      <c r="C1079" s="29"/>
      <c r="D1079" s="29"/>
      <c r="E1079" s="29"/>
      <c r="F1079" s="29"/>
      <c r="G1079" s="29"/>
      <c r="H1079" s="58"/>
    </row>
    <row r="1080" spans="1:8" s="27" customFormat="1" x14ac:dyDescent="0.25">
      <c r="A1080" s="80"/>
      <c r="B1080" s="44"/>
      <c r="C1080" s="29"/>
      <c r="D1080" s="29"/>
      <c r="E1080" s="29"/>
      <c r="F1080" s="29"/>
      <c r="G1080" s="29"/>
      <c r="H1080" s="58"/>
    </row>
    <row r="1081" spans="1:8" s="27" customFormat="1" x14ac:dyDescent="0.25">
      <c r="A1081" s="80"/>
      <c r="B1081" s="44"/>
      <c r="C1081" s="29"/>
      <c r="D1081" s="29"/>
      <c r="E1081" s="29"/>
      <c r="F1081" s="29"/>
      <c r="G1081" s="29"/>
      <c r="H1081" s="58"/>
    </row>
    <row r="1082" spans="1:8" s="27" customFormat="1" x14ac:dyDescent="0.25">
      <c r="A1082" s="80"/>
      <c r="B1082" s="44"/>
      <c r="C1082" s="29"/>
      <c r="D1082" s="29"/>
      <c r="E1082" s="29"/>
      <c r="F1082" s="29"/>
      <c r="G1082" s="29"/>
      <c r="H1082" s="58"/>
    </row>
    <row r="1083" spans="1:8" s="27" customFormat="1" x14ac:dyDescent="0.25">
      <c r="A1083" s="80"/>
      <c r="B1083" s="44"/>
      <c r="C1083" s="29"/>
      <c r="D1083" s="29"/>
      <c r="E1083" s="29"/>
      <c r="F1083" s="29"/>
      <c r="G1083" s="29"/>
      <c r="H1083" s="58"/>
    </row>
    <row r="1084" spans="1:8" s="27" customFormat="1" x14ac:dyDescent="0.25">
      <c r="A1084" s="80"/>
      <c r="B1084" s="44"/>
      <c r="C1084" s="29"/>
      <c r="D1084" s="29"/>
      <c r="E1084" s="29"/>
      <c r="F1084" s="29"/>
      <c r="G1084" s="29"/>
      <c r="H1084" s="58"/>
    </row>
    <row r="1085" spans="1:8" s="27" customFormat="1" x14ac:dyDescent="0.25">
      <c r="A1085" s="80"/>
      <c r="B1085" s="44"/>
      <c r="C1085" s="29"/>
      <c r="D1085" s="29"/>
      <c r="E1085" s="29"/>
      <c r="F1085" s="29"/>
      <c r="G1085" s="29"/>
      <c r="H1085" s="58"/>
    </row>
    <row r="1086" spans="1:8" s="27" customFormat="1" x14ac:dyDescent="0.25">
      <c r="A1086" s="80"/>
      <c r="B1086" s="44"/>
      <c r="C1086" s="29"/>
      <c r="D1086" s="29"/>
      <c r="E1086" s="29"/>
      <c r="F1086" s="29"/>
      <c r="G1086" s="29"/>
      <c r="H1086" s="58"/>
    </row>
    <row r="1087" spans="1:8" s="27" customFormat="1" x14ac:dyDescent="0.25">
      <c r="A1087" s="80"/>
      <c r="B1087" s="44"/>
      <c r="C1087" s="29"/>
      <c r="D1087" s="29"/>
      <c r="E1087" s="29"/>
      <c r="F1087" s="29"/>
      <c r="G1087" s="29"/>
      <c r="H1087" s="58"/>
    </row>
    <row r="1088" spans="1:8" s="27" customFormat="1" x14ac:dyDescent="0.25">
      <c r="A1088" s="80"/>
      <c r="B1088" s="44"/>
      <c r="C1088" s="29"/>
      <c r="D1088" s="29"/>
      <c r="E1088" s="29"/>
      <c r="F1088" s="29"/>
      <c r="G1088" s="29"/>
      <c r="H1088" s="58"/>
    </row>
    <row r="1089" spans="1:8" s="27" customFormat="1" x14ac:dyDescent="0.25">
      <c r="A1089" s="80"/>
      <c r="B1089" s="44"/>
      <c r="C1089" s="29"/>
      <c r="D1089" s="29"/>
      <c r="E1089" s="29"/>
      <c r="F1089" s="29"/>
      <c r="G1089" s="29"/>
      <c r="H1089" s="58"/>
    </row>
    <row r="1090" spans="1:8" s="27" customFormat="1" x14ac:dyDescent="0.25">
      <c r="A1090" s="80"/>
      <c r="B1090" s="44"/>
      <c r="C1090" s="29"/>
      <c r="D1090" s="29"/>
      <c r="E1090" s="29"/>
      <c r="F1090" s="29"/>
      <c r="G1090" s="29"/>
      <c r="H1090" s="58"/>
    </row>
    <row r="1091" spans="1:8" s="27" customFormat="1" x14ac:dyDescent="0.25">
      <c r="A1091" s="80"/>
      <c r="B1091" s="44"/>
      <c r="C1091" s="29"/>
      <c r="D1091" s="29"/>
      <c r="E1091" s="29"/>
      <c r="F1091" s="29"/>
      <c r="G1091" s="29"/>
      <c r="H1091" s="58"/>
    </row>
    <row r="1092" spans="1:8" s="27" customFormat="1" x14ac:dyDescent="0.25">
      <c r="A1092" s="80"/>
      <c r="B1092" s="44"/>
      <c r="C1092" s="29"/>
      <c r="D1092" s="29"/>
      <c r="E1092" s="29"/>
      <c r="F1092" s="29"/>
      <c r="G1092" s="29"/>
      <c r="H1092" s="58"/>
    </row>
    <row r="1093" spans="1:8" s="27" customFormat="1" x14ac:dyDescent="0.25">
      <c r="A1093" s="80"/>
      <c r="B1093" s="44"/>
      <c r="C1093" s="29"/>
      <c r="D1093" s="29"/>
      <c r="E1093" s="29"/>
      <c r="F1093" s="29"/>
      <c r="G1093" s="29"/>
      <c r="H1093" s="58"/>
    </row>
    <row r="1094" spans="1:8" s="27" customFormat="1" x14ac:dyDescent="0.25">
      <c r="A1094" s="80"/>
      <c r="B1094" s="44"/>
      <c r="C1094" s="29"/>
      <c r="D1094" s="29"/>
      <c r="E1094" s="29"/>
      <c r="F1094" s="29"/>
      <c r="G1094" s="29"/>
      <c r="H1094" s="58"/>
    </row>
    <row r="1095" spans="1:8" s="27" customFormat="1" x14ac:dyDescent="0.25">
      <c r="A1095" s="80"/>
      <c r="B1095" s="44"/>
      <c r="C1095" s="29"/>
      <c r="D1095" s="29"/>
      <c r="E1095" s="29"/>
      <c r="F1095" s="29"/>
      <c r="G1095" s="29"/>
      <c r="H1095" s="58"/>
    </row>
    <row r="1096" spans="1:8" s="27" customFormat="1" x14ac:dyDescent="0.25">
      <c r="A1096" s="80"/>
      <c r="B1096" s="44"/>
      <c r="C1096" s="29"/>
      <c r="D1096" s="29"/>
      <c r="E1096" s="29"/>
      <c r="F1096" s="29"/>
      <c r="G1096" s="29"/>
      <c r="H1096" s="58"/>
    </row>
    <row r="1097" spans="1:8" s="27" customFormat="1" x14ac:dyDescent="0.25">
      <c r="A1097" s="80"/>
      <c r="B1097" s="44"/>
      <c r="C1097" s="29"/>
      <c r="D1097" s="29"/>
      <c r="E1097" s="29"/>
      <c r="F1097" s="29"/>
      <c r="G1097" s="29"/>
      <c r="H1097" s="58"/>
    </row>
    <row r="1098" spans="1:8" s="27" customFormat="1" x14ac:dyDescent="0.25">
      <c r="A1098" s="80"/>
      <c r="B1098" s="44"/>
      <c r="C1098" s="29"/>
      <c r="D1098" s="29"/>
      <c r="E1098" s="29"/>
      <c r="F1098" s="29"/>
      <c r="G1098" s="29"/>
      <c r="H1098" s="58"/>
    </row>
    <row r="1099" spans="1:8" s="27" customFormat="1" x14ac:dyDescent="0.25">
      <c r="A1099" s="80"/>
      <c r="B1099" s="44"/>
      <c r="C1099" s="29"/>
      <c r="D1099" s="29"/>
      <c r="E1099" s="29"/>
      <c r="F1099" s="29"/>
      <c r="G1099" s="29"/>
      <c r="H1099" s="58"/>
    </row>
    <row r="1100" spans="1:8" s="27" customFormat="1" x14ac:dyDescent="0.25">
      <c r="A1100" s="80"/>
      <c r="B1100" s="44"/>
      <c r="C1100" s="29"/>
      <c r="D1100" s="29"/>
      <c r="E1100" s="29"/>
      <c r="F1100" s="29"/>
      <c r="G1100" s="29"/>
      <c r="H1100" s="58"/>
    </row>
    <row r="1101" spans="1:8" s="27" customFormat="1" x14ac:dyDescent="0.25">
      <c r="A1101" s="80"/>
      <c r="B1101" s="44"/>
      <c r="C1101" s="29"/>
      <c r="D1101" s="29"/>
      <c r="E1101" s="29"/>
      <c r="F1101" s="29"/>
      <c r="G1101" s="29"/>
      <c r="H1101" s="58"/>
    </row>
    <row r="1102" spans="1:8" s="27" customFormat="1" x14ac:dyDescent="0.25">
      <c r="A1102" s="80"/>
      <c r="B1102" s="44"/>
      <c r="C1102" s="29"/>
      <c r="D1102" s="29"/>
      <c r="E1102" s="29"/>
      <c r="F1102" s="29"/>
      <c r="G1102" s="29"/>
      <c r="H1102" s="58"/>
    </row>
    <row r="1103" spans="1:8" s="27" customFormat="1" x14ac:dyDescent="0.25">
      <c r="A1103" s="80"/>
      <c r="B1103" s="44"/>
      <c r="C1103" s="29"/>
      <c r="D1103" s="29"/>
      <c r="E1103" s="29"/>
      <c r="F1103" s="29"/>
      <c r="G1103" s="29"/>
      <c r="H1103" s="58"/>
    </row>
    <row r="1104" spans="1:8" s="27" customFormat="1" x14ac:dyDescent="0.25">
      <c r="A1104" s="80"/>
      <c r="B1104" s="44"/>
      <c r="C1104" s="29"/>
      <c r="D1104" s="29"/>
      <c r="E1104" s="29"/>
      <c r="F1104" s="29"/>
      <c r="G1104" s="29"/>
      <c r="H1104" s="58"/>
    </row>
    <row r="1105" spans="1:8" s="27" customFormat="1" x14ac:dyDescent="0.25">
      <c r="A1105" s="80"/>
      <c r="B1105" s="44"/>
      <c r="C1105" s="29"/>
      <c r="D1105" s="29"/>
      <c r="E1105" s="29"/>
      <c r="F1105" s="29"/>
      <c r="G1105" s="29"/>
      <c r="H1105" s="58"/>
    </row>
    <row r="1106" spans="1:8" s="27" customFormat="1" x14ac:dyDescent="0.25">
      <c r="A1106" s="80"/>
      <c r="B1106" s="44"/>
      <c r="C1106" s="29"/>
      <c r="D1106" s="29"/>
      <c r="E1106" s="29"/>
      <c r="F1106" s="29"/>
      <c r="G1106" s="29"/>
      <c r="H1106" s="58"/>
    </row>
    <row r="1107" spans="1:8" s="27" customFormat="1" x14ac:dyDescent="0.25">
      <c r="A1107" s="80"/>
      <c r="B1107" s="44"/>
      <c r="C1107" s="29"/>
      <c r="D1107" s="29"/>
      <c r="E1107" s="29"/>
      <c r="F1107" s="29"/>
      <c r="G1107" s="29"/>
      <c r="H1107" s="58"/>
    </row>
    <row r="1108" spans="1:8" s="27" customFormat="1" x14ac:dyDescent="0.25">
      <c r="A1108" s="80"/>
      <c r="B1108" s="44"/>
      <c r="C1108" s="29"/>
      <c r="D1108" s="29"/>
      <c r="E1108" s="29"/>
      <c r="F1108" s="29"/>
      <c r="G1108" s="29"/>
      <c r="H1108" s="58"/>
    </row>
    <row r="1109" spans="1:8" s="27" customFormat="1" x14ac:dyDescent="0.25">
      <c r="A1109" s="80"/>
      <c r="B1109" s="44"/>
      <c r="C1109" s="29"/>
      <c r="D1109" s="29"/>
      <c r="E1109" s="29"/>
      <c r="F1109" s="29"/>
      <c r="G1109" s="29"/>
      <c r="H1109" s="58"/>
    </row>
    <row r="1110" spans="1:8" s="27" customFormat="1" x14ac:dyDescent="0.25">
      <c r="A1110" s="80"/>
      <c r="B1110" s="44"/>
      <c r="C1110" s="29"/>
      <c r="D1110" s="29"/>
      <c r="E1110" s="29"/>
      <c r="F1110" s="29"/>
      <c r="G1110" s="29"/>
      <c r="H1110" s="58"/>
    </row>
    <row r="1111" spans="1:8" s="27" customFormat="1" x14ac:dyDescent="0.25">
      <c r="A1111" s="80"/>
      <c r="B1111" s="44"/>
      <c r="C1111" s="29"/>
      <c r="D1111" s="29"/>
      <c r="E1111" s="29"/>
      <c r="F1111" s="29"/>
      <c r="G1111" s="29"/>
      <c r="H1111" s="58"/>
    </row>
    <row r="1112" spans="1:8" s="27" customFormat="1" x14ac:dyDescent="0.25">
      <c r="A1112" s="80"/>
      <c r="B1112" s="44"/>
      <c r="C1112" s="29"/>
      <c r="D1112" s="29"/>
      <c r="E1112" s="29"/>
      <c r="F1112" s="29"/>
      <c r="G1112" s="29"/>
      <c r="H1112" s="58"/>
    </row>
    <row r="1113" spans="1:8" s="27" customFormat="1" x14ac:dyDescent="0.25">
      <c r="A1113" s="80"/>
      <c r="B1113" s="44"/>
      <c r="C1113" s="29"/>
      <c r="D1113" s="29"/>
      <c r="E1113" s="29"/>
      <c r="F1113" s="29"/>
      <c r="G1113" s="29"/>
      <c r="H1113" s="58"/>
    </row>
    <row r="1114" spans="1:8" s="27" customFormat="1" x14ac:dyDescent="0.25">
      <c r="A1114" s="80"/>
      <c r="B1114" s="44"/>
      <c r="C1114" s="29"/>
      <c r="D1114" s="29"/>
      <c r="E1114" s="29"/>
      <c r="F1114" s="29"/>
      <c r="G1114" s="29"/>
      <c r="H1114" s="58"/>
    </row>
    <row r="1115" spans="1:8" s="27" customFormat="1" x14ac:dyDescent="0.25">
      <c r="A1115" s="80"/>
      <c r="B1115" s="44"/>
      <c r="C1115" s="29"/>
      <c r="D1115" s="29"/>
      <c r="E1115" s="29"/>
      <c r="F1115" s="29"/>
      <c r="G1115" s="29"/>
      <c r="H1115" s="58"/>
    </row>
    <row r="1116" spans="1:8" s="27" customFormat="1" x14ac:dyDescent="0.25">
      <c r="A1116" s="80"/>
      <c r="B1116" s="44"/>
      <c r="C1116" s="29"/>
      <c r="D1116" s="29"/>
      <c r="E1116" s="29"/>
      <c r="F1116" s="29"/>
      <c r="G1116" s="29"/>
      <c r="H1116" s="58"/>
    </row>
    <row r="1117" spans="1:8" s="27" customFormat="1" x14ac:dyDescent="0.25">
      <c r="A1117" s="80"/>
      <c r="B1117" s="44"/>
      <c r="C1117" s="29"/>
      <c r="D1117" s="29"/>
      <c r="E1117" s="29"/>
      <c r="F1117" s="29"/>
      <c r="G1117" s="29"/>
      <c r="H1117" s="58"/>
    </row>
    <row r="1118" spans="1:8" s="27" customFormat="1" x14ac:dyDescent="0.25">
      <c r="A1118" s="80"/>
      <c r="B1118" s="44"/>
      <c r="C1118" s="29"/>
      <c r="D1118" s="29"/>
      <c r="E1118" s="29"/>
      <c r="F1118" s="29"/>
      <c r="G1118" s="29"/>
      <c r="H1118" s="58"/>
    </row>
    <row r="1119" spans="1:8" s="27" customFormat="1" x14ac:dyDescent="0.25">
      <c r="A1119" s="80"/>
      <c r="B1119" s="44"/>
      <c r="C1119" s="29"/>
      <c r="D1119" s="29"/>
      <c r="E1119" s="29"/>
      <c r="F1119" s="29"/>
      <c r="G1119" s="29"/>
      <c r="H1119" s="58"/>
    </row>
    <row r="1120" spans="1:8" s="27" customFormat="1" x14ac:dyDescent="0.25">
      <c r="A1120" s="80"/>
      <c r="B1120" s="44"/>
      <c r="C1120" s="29"/>
      <c r="D1120" s="29"/>
      <c r="E1120" s="29"/>
      <c r="F1120" s="29"/>
      <c r="G1120" s="29"/>
      <c r="H1120" s="58"/>
    </row>
    <row r="1121" spans="1:8" s="27" customFormat="1" x14ac:dyDescent="0.25">
      <c r="A1121" s="80"/>
      <c r="B1121" s="44"/>
      <c r="C1121" s="29"/>
      <c r="D1121" s="29"/>
      <c r="E1121" s="29"/>
      <c r="F1121" s="29"/>
      <c r="G1121" s="29"/>
      <c r="H1121" s="58"/>
    </row>
    <row r="1122" spans="1:8" s="27" customFormat="1" x14ac:dyDescent="0.25">
      <c r="A1122" s="80"/>
      <c r="B1122" s="44"/>
      <c r="C1122" s="29"/>
      <c r="D1122" s="29"/>
      <c r="E1122" s="29"/>
      <c r="F1122" s="29"/>
      <c r="G1122" s="29"/>
      <c r="H1122" s="58"/>
    </row>
    <row r="1123" spans="1:8" s="27" customFormat="1" x14ac:dyDescent="0.25">
      <c r="A1123" s="80"/>
      <c r="B1123" s="44"/>
      <c r="C1123" s="29"/>
      <c r="D1123" s="29"/>
      <c r="E1123" s="29"/>
      <c r="F1123" s="29"/>
      <c r="G1123" s="29"/>
      <c r="H1123" s="58"/>
    </row>
    <row r="1124" spans="1:8" s="27" customFormat="1" x14ac:dyDescent="0.25">
      <c r="A1124" s="80"/>
      <c r="B1124" s="44"/>
      <c r="C1124" s="29"/>
      <c r="D1124" s="29"/>
      <c r="E1124" s="29"/>
      <c r="F1124" s="29"/>
      <c r="G1124" s="29"/>
      <c r="H1124" s="58"/>
    </row>
    <row r="1125" spans="1:8" s="27" customFormat="1" x14ac:dyDescent="0.25">
      <c r="A1125" s="80"/>
      <c r="B1125" s="44"/>
      <c r="C1125" s="29"/>
      <c r="D1125" s="29"/>
      <c r="E1125" s="29"/>
      <c r="F1125" s="29"/>
      <c r="G1125" s="29"/>
      <c r="H1125" s="58"/>
    </row>
    <row r="1126" spans="1:8" s="27" customFormat="1" x14ac:dyDescent="0.25">
      <c r="A1126" s="80"/>
      <c r="B1126" s="44"/>
      <c r="C1126" s="29"/>
      <c r="D1126" s="29"/>
      <c r="E1126" s="29"/>
      <c r="F1126" s="29"/>
      <c r="G1126" s="29"/>
      <c r="H1126" s="58"/>
    </row>
    <row r="1127" spans="1:8" s="27" customFormat="1" x14ac:dyDescent="0.25">
      <c r="A1127" s="80"/>
      <c r="B1127" s="44"/>
      <c r="C1127" s="29"/>
      <c r="D1127" s="29"/>
      <c r="E1127" s="29"/>
      <c r="F1127" s="29"/>
      <c r="G1127" s="29"/>
      <c r="H1127" s="58"/>
    </row>
    <row r="1128" spans="1:8" s="27" customFormat="1" x14ac:dyDescent="0.25">
      <c r="A1128" s="80"/>
      <c r="B1128" s="44"/>
      <c r="C1128" s="29"/>
      <c r="D1128" s="29"/>
      <c r="E1128" s="29"/>
      <c r="F1128" s="29"/>
      <c r="G1128" s="29"/>
      <c r="H1128" s="58"/>
    </row>
    <row r="1129" spans="1:8" s="27" customFormat="1" x14ac:dyDescent="0.25">
      <c r="A1129" s="80"/>
      <c r="B1129" s="44"/>
      <c r="C1129" s="29"/>
      <c r="D1129" s="29"/>
      <c r="E1129" s="29"/>
      <c r="F1129" s="29"/>
      <c r="G1129" s="29"/>
      <c r="H1129" s="58"/>
    </row>
    <row r="1130" spans="1:8" s="27" customFormat="1" x14ac:dyDescent="0.25">
      <c r="A1130" s="80"/>
      <c r="B1130" s="44"/>
      <c r="C1130" s="29"/>
      <c r="D1130" s="29"/>
      <c r="E1130" s="29"/>
      <c r="F1130" s="29"/>
      <c r="G1130" s="29"/>
      <c r="H1130" s="58"/>
    </row>
    <row r="1131" spans="1:8" s="27" customFormat="1" x14ac:dyDescent="0.25">
      <c r="A1131" s="80"/>
      <c r="B1131" s="44"/>
      <c r="C1131" s="29"/>
      <c r="D1131" s="29"/>
      <c r="E1131" s="29"/>
      <c r="F1131" s="29"/>
      <c r="G1131" s="29"/>
      <c r="H1131" s="58"/>
    </row>
    <row r="1132" spans="1:8" s="27" customFormat="1" x14ac:dyDescent="0.25">
      <c r="A1132" s="80"/>
      <c r="B1132" s="44"/>
      <c r="C1132" s="29"/>
      <c r="D1132" s="29"/>
      <c r="E1132" s="29"/>
      <c r="F1132" s="29"/>
      <c r="G1132" s="29"/>
      <c r="H1132" s="58"/>
    </row>
    <row r="1133" spans="1:8" s="27" customFormat="1" x14ac:dyDescent="0.25">
      <c r="A1133" s="80"/>
      <c r="B1133" s="44"/>
      <c r="C1133" s="29"/>
      <c r="D1133" s="29"/>
      <c r="E1133" s="29"/>
      <c r="F1133" s="29"/>
      <c r="G1133" s="29"/>
      <c r="H1133" s="58"/>
    </row>
    <row r="1134" spans="1:8" s="27" customFormat="1" x14ac:dyDescent="0.25">
      <c r="A1134" s="80"/>
      <c r="B1134" s="44"/>
      <c r="C1134" s="29"/>
      <c r="D1134" s="29"/>
      <c r="E1134" s="29"/>
      <c r="F1134" s="29"/>
      <c r="G1134" s="29"/>
      <c r="H1134" s="58"/>
    </row>
    <row r="1135" spans="1:8" s="27" customFormat="1" x14ac:dyDescent="0.25">
      <c r="A1135" s="80"/>
      <c r="B1135" s="44"/>
      <c r="C1135" s="29"/>
      <c r="D1135" s="29"/>
      <c r="E1135" s="29"/>
      <c r="F1135" s="29"/>
      <c r="G1135" s="29"/>
      <c r="H1135" s="58"/>
    </row>
    <row r="1136" spans="1:8" s="27" customFormat="1" x14ac:dyDescent="0.25">
      <c r="A1136" s="80"/>
      <c r="B1136" s="44"/>
      <c r="C1136" s="29"/>
      <c r="D1136" s="29"/>
      <c r="E1136" s="29"/>
      <c r="F1136" s="29"/>
      <c r="G1136" s="29"/>
      <c r="H1136" s="58"/>
    </row>
    <row r="1137" spans="1:8" s="27" customFormat="1" x14ac:dyDescent="0.25">
      <c r="A1137" s="80"/>
      <c r="B1137" s="44"/>
      <c r="C1137" s="29"/>
      <c r="D1137" s="29"/>
      <c r="E1137" s="29"/>
      <c r="F1137" s="29"/>
      <c r="G1137" s="29"/>
      <c r="H1137" s="58"/>
    </row>
    <row r="1138" spans="1:8" s="27" customFormat="1" x14ac:dyDescent="0.25">
      <c r="A1138" s="80"/>
      <c r="B1138" s="44"/>
      <c r="C1138" s="29"/>
      <c r="D1138" s="29"/>
      <c r="E1138" s="29"/>
      <c r="F1138" s="29"/>
      <c r="G1138" s="29"/>
      <c r="H1138" s="58"/>
    </row>
    <row r="1139" spans="1:8" s="27" customFormat="1" x14ac:dyDescent="0.25">
      <c r="A1139" s="80"/>
      <c r="B1139" s="44"/>
      <c r="C1139" s="29"/>
      <c r="D1139" s="29"/>
      <c r="E1139" s="29"/>
      <c r="F1139" s="29"/>
      <c r="G1139" s="29"/>
      <c r="H1139" s="58"/>
    </row>
    <row r="1140" spans="1:8" s="27" customFormat="1" x14ac:dyDescent="0.25">
      <c r="A1140" s="80"/>
      <c r="B1140" s="44"/>
      <c r="C1140" s="29"/>
      <c r="D1140" s="29"/>
      <c r="E1140" s="29"/>
      <c r="F1140" s="29"/>
      <c r="G1140" s="29"/>
      <c r="H1140" s="58"/>
    </row>
    <row r="1141" spans="1:8" s="27" customFormat="1" x14ac:dyDescent="0.25">
      <c r="A1141" s="80"/>
      <c r="B1141" s="44"/>
      <c r="C1141" s="29"/>
      <c r="D1141" s="29"/>
      <c r="E1141" s="29"/>
      <c r="F1141" s="29"/>
      <c r="G1141" s="29"/>
      <c r="H1141" s="58"/>
    </row>
    <row r="1142" spans="1:8" s="27" customFormat="1" x14ac:dyDescent="0.25">
      <c r="A1142" s="80"/>
      <c r="B1142" s="44"/>
      <c r="C1142" s="29"/>
      <c r="D1142" s="29"/>
      <c r="E1142" s="29"/>
      <c r="F1142" s="29"/>
      <c r="G1142" s="29"/>
      <c r="H1142" s="58"/>
    </row>
    <row r="1143" spans="1:8" s="27" customFormat="1" x14ac:dyDescent="0.25">
      <c r="A1143" s="80"/>
      <c r="B1143" s="44"/>
      <c r="C1143" s="29"/>
      <c r="D1143" s="29"/>
      <c r="E1143" s="29"/>
      <c r="F1143" s="29"/>
      <c r="G1143" s="29"/>
      <c r="H1143" s="58"/>
    </row>
    <row r="1144" spans="1:8" s="27" customFormat="1" x14ac:dyDescent="0.25">
      <c r="A1144" s="80"/>
      <c r="B1144" s="44"/>
      <c r="C1144" s="29"/>
      <c r="D1144" s="29"/>
      <c r="E1144" s="29"/>
      <c r="F1144" s="29"/>
      <c r="G1144" s="29"/>
      <c r="H1144" s="58"/>
    </row>
    <row r="1145" spans="1:8" s="27" customFormat="1" x14ac:dyDescent="0.25">
      <c r="A1145" s="80"/>
      <c r="B1145" s="44"/>
      <c r="C1145" s="29"/>
      <c r="D1145" s="29"/>
      <c r="E1145" s="29"/>
      <c r="F1145" s="29"/>
      <c r="G1145" s="29"/>
      <c r="H1145" s="58"/>
    </row>
    <row r="1146" spans="1:8" s="27" customFormat="1" x14ac:dyDescent="0.25">
      <c r="A1146" s="80"/>
      <c r="B1146" s="44"/>
      <c r="C1146" s="29"/>
      <c r="D1146" s="29"/>
      <c r="E1146" s="29"/>
      <c r="F1146" s="29"/>
      <c r="G1146" s="29"/>
      <c r="H1146" s="58"/>
    </row>
    <row r="1147" spans="1:8" s="27" customFormat="1" x14ac:dyDescent="0.25">
      <c r="A1147" s="80"/>
      <c r="B1147" s="44"/>
      <c r="C1147" s="29"/>
      <c r="D1147" s="29"/>
      <c r="E1147" s="29"/>
      <c r="F1147" s="29"/>
      <c r="G1147" s="29"/>
      <c r="H1147" s="58"/>
    </row>
    <row r="1148" spans="1:8" s="27" customFormat="1" x14ac:dyDescent="0.25">
      <c r="A1148" s="80"/>
      <c r="B1148" s="44"/>
      <c r="C1148" s="29"/>
      <c r="D1148" s="29"/>
      <c r="E1148" s="29"/>
      <c r="F1148" s="29"/>
      <c r="G1148" s="29"/>
      <c r="H1148" s="58"/>
    </row>
    <row r="1149" spans="1:8" s="27" customFormat="1" x14ac:dyDescent="0.25">
      <c r="A1149" s="80"/>
      <c r="B1149" s="44"/>
      <c r="C1149" s="29"/>
      <c r="D1149" s="29"/>
      <c r="E1149" s="29"/>
      <c r="F1149" s="29"/>
      <c r="G1149" s="29"/>
      <c r="H1149" s="58"/>
    </row>
    <row r="1150" spans="1:8" s="27" customFormat="1" x14ac:dyDescent="0.25">
      <c r="A1150" s="80"/>
      <c r="B1150" s="44"/>
      <c r="C1150" s="29"/>
      <c r="D1150" s="29"/>
      <c r="E1150" s="29"/>
      <c r="F1150" s="29"/>
      <c r="G1150" s="29"/>
      <c r="H1150" s="58"/>
    </row>
    <row r="1151" spans="1:8" s="27" customFormat="1" x14ac:dyDescent="0.25">
      <c r="A1151" s="80"/>
      <c r="B1151" s="44"/>
      <c r="C1151" s="29"/>
      <c r="D1151" s="29"/>
      <c r="E1151" s="29"/>
      <c r="F1151" s="29"/>
      <c r="G1151" s="29"/>
      <c r="H1151" s="58"/>
    </row>
    <row r="1152" spans="1:8" s="27" customFormat="1" x14ac:dyDescent="0.25">
      <c r="A1152" s="80"/>
      <c r="B1152" s="44"/>
      <c r="C1152" s="29"/>
      <c r="D1152" s="29"/>
      <c r="E1152" s="29"/>
      <c r="F1152" s="29"/>
      <c r="G1152" s="29"/>
      <c r="H1152" s="58"/>
    </row>
    <row r="1153" spans="1:8" s="27" customFormat="1" x14ac:dyDescent="0.25">
      <c r="A1153" s="80"/>
      <c r="B1153" s="44"/>
      <c r="C1153" s="29"/>
      <c r="D1153" s="29"/>
      <c r="E1153" s="29"/>
      <c r="F1153" s="29"/>
      <c r="G1153" s="29"/>
      <c r="H1153" s="58"/>
    </row>
    <row r="1154" spans="1:8" s="27" customFormat="1" x14ac:dyDescent="0.25">
      <c r="A1154" s="80"/>
      <c r="B1154" s="44"/>
      <c r="C1154" s="29"/>
      <c r="D1154" s="29"/>
      <c r="E1154" s="29"/>
      <c r="F1154" s="29"/>
      <c r="G1154" s="29"/>
      <c r="H1154" s="58"/>
    </row>
    <row r="1155" spans="1:8" s="27" customFormat="1" x14ac:dyDescent="0.25">
      <c r="A1155" s="80"/>
      <c r="B1155" s="44"/>
      <c r="C1155" s="29"/>
      <c r="D1155" s="29"/>
      <c r="E1155" s="29"/>
      <c r="F1155" s="29"/>
      <c r="G1155" s="29"/>
      <c r="H1155" s="58"/>
    </row>
    <row r="1156" spans="1:8" s="27" customFormat="1" x14ac:dyDescent="0.25">
      <c r="A1156" s="80"/>
      <c r="B1156" s="44"/>
      <c r="C1156" s="29"/>
      <c r="D1156" s="29"/>
      <c r="E1156" s="29"/>
      <c r="F1156" s="29"/>
      <c r="G1156" s="29"/>
      <c r="H1156" s="58"/>
    </row>
    <row r="1157" spans="1:8" s="27" customFormat="1" x14ac:dyDescent="0.25">
      <c r="A1157" s="80"/>
      <c r="B1157" s="44"/>
      <c r="C1157" s="29"/>
      <c r="D1157" s="29"/>
      <c r="E1157" s="29"/>
      <c r="F1157" s="29"/>
      <c r="G1157" s="29"/>
      <c r="H1157" s="58"/>
    </row>
    <row r="1158" spans="1:8" s="27" customFormat="1" x14ac:dyDescent="0.25">
      <c r="A1158" s="80"/>
      <c r="B1158" s="44"/>
      <c r="C1158" s="29"/>
      <c r="D1158" s="29"/>
      <c r="E1158" s="29"/>
      <c r="F1158" s="29"/>
      <c r="G1158" s="29"/>
      <c r="H1158" s="58"/>
    </row>
    <row r="1159" spans="1:8" s="27" customFormat="1" x14ac:dyDescent="0.25">
      <c r="A1159" s="80"/>
      <c r="B1159" s="44"/>
      <c r="C1159" s="29"/>
      <c r="D1159" s="29"/>
      <c r="E1159" s="29"/>
      <c r="F1159" s="29"/>
      <c r="G1159" s="29"/>
      <c r="H1159" s="58"/>
    </row>
    <row r="1160" spans="1:8" s="27" customFormat="1" x14ac:dyDescent="0.25">
      <c r="A1160" s="80"/>
      <c r="B1160" s="44"/>
      <c r="C1160" s="29"/>
      <c r="D1160" s="29"/>
      <c r="E1160" s="29"/>
      <c r="F1160" s="29"/>
      <c r="G1160" s="29"/>
      <c r="H1160" s="58"/>
    </row>
    <row r="1161" spans="1:8" s="27" customFormat="1" x14ac:dyDescent="0.25">
      <c r="A1161" s="80"/>
      <c r="B1161" s="44"/>
      <c r="C1161" s="29"/>
      <c r="D1161" s="29"/>
      <c r="E1161" s="29"/>
      <c r="F1161" s="29"/>
      <c r="G1161" s="29"/>
      <c r="H1161" s="58"/>
    </row>
    <row r="1162" spans="1:8" s="27" customFormat="1" x14ac:dyDescent="0.25">
      <c r="A1162" s="80"/>
      <c r="B1162" s="44"/>
      <c r="C1162" s="29"/>
      <c r="D1162" s="29"/>
      <c r="E1162" s="29"/>
      <c r="F1162" s="29"/>
      <c r="G1162" s="29"/>
      <c r="H1162" s="58"/>
    </row>
    <row r="1163" spans="1:8" s="27" customFormat="1" x14ac:dyDescent="0.25">
      <c r="A1163" s="80"/>
      <c r="B1163" s="44"/>
      <c r="C1163" s="29"/>
      <c r="D1163" s="29"/>
      <c r="E1163" s="29"/>
      <c r="F1163" s="29"/>
      <c r="G1163" s="29"/>
      <c r="H1163" s="58"/>
    </row>
    <row r="1164" spans="1:8" s="27" customFormat="1" x14ac:dyDescent="0.25">
      <c r="A1164" s="80"/>
      <c r="B1164" s="44"/>
      <c r="C1164" s="29"/>
      <c r="D1164" s="29"/>
      <c r="E1164" s="29"/>
      <c r="F1164" s="29"/>
      <c r="G1164" s="29"/>
      <c r="H1164" s="58"/>
    </row>
    <row r="1165" spans="1:8" s="27" customFormat="1" x14ac:dyDescent="0.25">
      <c r="A1165" s="80"/>
      <c r="B1165" s="44"/>
      <c r="C1165" s="29"/>
      <c r="D1165" s="29"/>
      <c r="E1165" s="29"/>
      <c r="F1165" s="29"/>
      <c r="G1165" s="29"/>
      <c r="H1165" s="58"/>
    </row>
    <row r="1166" spans="1:8" s="27" customFormat="1" x14ac:dyDescent="0.25">
      <c r="A1166" s="80"/>
      <c r="B1166" s="44"/>
      <c r="C1166" s="29"/>
      <c r="D1166" s="29"/>
      <c r="E1166" s="29"/>
      <c r="F1166" s="29"/>
      <c r="G1166" s="29"/>
      <c r="H1166" s="58"/>
    </row>
    <row r="1167" spans="1:8" s="27" customFormat="1" x14ac:dyDescent="0.25">
      <c r="A1167" s="80"/>
      <c r="B1167" s="44"/>
      <c r="C1167" s="29"/>
      <c r="D1167" s="29"/>
      <c r="E1167" s="29"/>
      <c r="F1167" s="29"/>
      <c r="G1167" s="29"/>
      <c r="H1167" s="58"/>
    </row>
    <row r="1168" spans="1:8" s="27" customFormat="1" x14ac:dyDescent="0.25">
      <c r="A1168" s="80"/>
      <c r="B1168" s="44"/>
      <c r="C1168" s="29"/>
      <c r="D1168" s="29"/>
      <c r="E1168" s="29"/>
      <c r="F1168" s="29"/>
      <c r="G1168" s="29"/>
      <c r="H1168" s="58"/>
    </row>
    <row r="1169" spans="1:8" s="27" customFormat="1" x14ac:dyDescent="0.25">
      <c r="A1169" s="80"/>
      <c r="B1169" s="44"/>
      <c r="C1169" s="29"/>
      <c r="D1169" s="29"/>
      <c r="E1169" s="29"/>
      <c r="F1169" s="29"/>
      <c r="G1169" s="29"/>
      <c r="H1169" s="58"/>
    </row>
    <row r="1170" spans="1:8" s="27" customFormat="1" x14ac:dyDescent="0.25">
      <c r="A1170" s="80"/>
      <c r="B1170" s="44"/>
      <c r="C1170" s="29"/>
      <c r="D1170" s="29"/>
      <c r="E1170" s="29"/>
      <c r="F1170" s="29"/>
      <c r="G1170" s="29"/>
      <c r="H1170" s="58"/>
    </row>
    <row r="1171" spans="1:8" s="27" customFormat="1" x14ac:dyDescent="0.25">
      <c r="A1171" s="80"/>
      <c r="B1171" s="44"/>
      <c r="C1171" s="29"/>
      <c r="D1171" s="29"/>
      <c r="E1171" s="29"/>
      <c r="F1171" s="29"/>
      <c r="G1171" s="29"/>
      <c r="H1171" s="58"/>
    </row>
    <row r="1172" spans="1:8" s="27" customFormat="1" x14ac:dyDescent="0.25">
      <c r="A1172" s="80"/>
      <c r="B1172" s="44"/>
      <c r="C1172" s="29"/>
      <c r="D1172" s="29"/>
      <c r="E1172" s="29"/>
      <c r="F1172" s="29"/>
      <c r="G1172" s="29"/>
      <c r="H1172" s="58"/>
    </row>
    <row r="1173" spans="1:8" s="27" customFormat="1" x14ac:dyDescent="0.25">
      <c r="A1173" s="80"/>
      <c r="B1173" s="44"/>
      <c r="C1173" s="29"/>
      <c r="D1173" s="29"/>
      <c r="E1173" s="29"/>
      <c r="F1173" s="29"/>
      <c r="G1173" s="29"/>
      <c r="H1173" s="58"/>
    </row>
    <row r="1174" spans="1:8" s="27" customFormat="1" x14ac:dyDescent="0.25">
      <c r="A1174" s="80"/>
      <c r="B1174" s="44"/>
      <c r="C1174" s="29"/>
      <c r="D1174" s="29"/>
      <c r="E1174" s="29"/>
      <c r="F1174" s="29"/>
      <c r="G1174" s="29"/>
      <c r="H1174" s="58"/>
    </row>
    <row r="1175" spans="1:8" s="27" customFormat="1" x14ac:dyDescent="0.25">
      <c r="A1175" s="80"/>
      <c r="B1175" s="44"/>
      <c r="C1175" s="29"/>
      <c r="D1175" s="29"/>
      <c r="E1175" s="29"/>
      <c r="F1175" s="29"/>
      <c r="G1175" s="29"/>
      <c r="H1175" s="58"/>
    </row>
    <row r="1176" spans="1:8" s="27" customFormat="1" x14ac:dyDescent="0.25">
      <c r="A1176" s="80"/>
      <c r="B1176" s="44"/>
      <c r="C1176" s="29"/>
      <c r="D1176" s="29"/>
      <c r="E1176" s="29"/>
      <c r="F1176" s="29"/>
      <c r="G1176" s="29"/>
      <c r="H1176" s="58"/>
    </row>
    <row r="1177" spans="1:8" s="27" customFormat="1" x14ac:dyDescent="0.25">
      <c r="A1177" s="80"/>
      <c r="B1177" s="44"/>
      <c r="C1177" s="29"/>
      <c r="D1177" s="29"/>
      <c r="E1177" s="29"/>
      <c r="F1177" s="29"/>
      <c r="G1177" s="29"/>
      <c r="H1177" s="58"/>
    </row>
    <row r="1178" spans="1:8" s="27" customFormat="1" x14ac:dyDescent="0.25">
      <c r="A1178" s="80"/>
      <c r="B1178" s="44"/>
      <c r="C1178" s="29"/>
      <c r="D1178" s="29"/>
      <c r="E1178" s="29"/>
      <c r="F1178" s="29"/>
      <c r="G1178" s="29"/>
      <c r="H1178" s="58"/>
    </row>
    <row r="1179" spans="1:8" s="27" customFormat="1" x14ac:dyDescent="0.25">
      <c r="A1179" s="80"/>
      <c r="B1179" s="44"/>
      <c r="C1179" s="29"/>
      <c r="D1179" s="29"/>
      <c r="E1179" s="29"/>
      <c r="F1179" s="29"/>
      <c r="G1179" s="29"/>
      <c r="H1179" s="58"/>
    </row>
    <row r="1180" spans="1:8" s="27" customFormat="1" x14ac:dyDescent="0.25">
      <c r="A1180" s="80"/>
      <c r="B1180" s="44"/>
      <c r="C1180" s="29"/>
      <c r="D1180" s="29"/>
      <c r="E1180" s="29"/>
      <c r="F1180" s="29"/>
      <c r="G1180" s="29"/>
      <c r="H1180" s="58"/>
    </row>
    <row r="1181" spans="1:8" s="27" customFormat="1" x14ac:dyDescent="0.25">
      <c r="A1181" s="80"/>
      <c r="B1181" s="44"/>
      <c r="C1181" s="29"/>
      <c r="D1181" s="29"/>
      <c r="E1181" s="29"/>
      <c r="F1181" s="29"/>
      <c r="G1181" s="29"/>
      <c r="H1181" s="58"/>
    </row>
    <row r="1182" spans="1:8" s="27" customFormat="1" x14ac:dyDescent="0.25">
      <c r="A1182" s="80"/>
      <c r="B1182" s="44"/>
      <c r="C1182" s="29"/>
      <c r="D1182" s="29"/>
      <c r="E1182" s="29"/>
      <c r="F1182" s="29"/>
      <c r="G1182" s="29"/>
      <c r="H1182" s="58"/>
    </row>
    <row r="1183" spans="1:8" s="27" customFormat="1" x14ac:dyDescent="0.25">
      <c r="A1183" s="80"/>
      <c r="B1183" s="44"/>
      <c r="C1183" s="29"/>
      <c r="D1183" s="29"/>
      <c r="E1183" s="29"/>
      <c r="F1183" s="29"/>
      <c r="G1183" s="29"/>
      <c r="H1183" s="58"/>
    </row>
    <row r="1184" spans="1:8" s="27" customFormat="1" x14ac:dyDescent="0.25">
      <c r="A1184" s="80"/>
      <c r="B1184" s="44"/>
      <c r="C1184" s="29"/>
      <c r="D1184" s="29"/>
      <c r="E1184" s="29"/>
      <c r="F1184" s="29"/>
      <c r="G1184" s="29"/>
      <c r="H1184" s="58"/>
    </row>
    <row r="1185" spans="1:8" s="27" customFormat="1" x14ac:dyDescent="0.25">
      <c r="A1185" s="80"/>
      <c r="B1185" s="44"/>
      <c r="C1185" s="29"/>
      <c r="D1185" s="29"/>
      <c r="E1185" s="29"/>
      <c r="F1185" s="29"/>
      <c r="G1185" s="29"/>
      <c r="H1185" s="58"/>
    </row>
    <row r="1186" spans="1:8" s="27" customFormat="1" x14ac:dyDescent="0.25">
      <c r="A1186" s="80"/>
      <c r="B1186" s="44"/>
      <c r="C1186" s="29"/>
      <c r="D1186" s="29"/>
      <c r="E1186" s="29"/>
      <c r="F1186" s="29"/>
      <c r="G1186" s="29"/>
      <c r="H1186" s="58"/>
    </row>
    <row r="1187" spans="1:8" s="27" customFormat="1" x14ac:dyDescent="0.25">
      <c r="A1187" s="80"/>
      <c r="B1187" s="44"/>
      <c r="C1187" s="29"/>
      <c r="D1187" s="29"/>
      <c r="E1187" s="29"/>
      <c r="F1187" s="29"/>
      <c r="G1187" s="29"/>
      <c r="H1187" s="58"/>
    </row>
    <row r="1188" spans="1:8" s="27" customFormat="1" x14ac:dyDescent="0.25">
      <c r="A1188" s="80"/>
      <c r="B1188" s="44"/>
      <c r="C1188" s="29"/>
      <c r="D1188" s="29"/>
      <c r="E1188" s="29"/>
      <c r="F1188" s="29"/>
      <c r="G1188" s="29"/>
      <c r="H1188" s="58"/>
    </row>
    <row r="1189" spans="1:8" s="27" customFormat="1" x14ac:dyDescent="0.25">
      <c r="A1189" s="80"/>
      <c r="B1189" s="44"/>
      <c r="C1189" s="29"/>
      <c r="D1189" s="29"/>
      <c r="E1189" s="29"/>
      <c r="F1189" s="29"/>
      <c r="G1189" s="29"/>
      <c r="H1189" s="58"/>
    </row>
    <row r="1190" spans="1:8" s="27" customFormat="1" x14ac:dyDescent="0.25">
      <c r="A1190" s="80"/>
      <c r="B1190" s="44"/>
      <c r="C1190" s="29"/>
      <c r="D1190" s="29"/>
      <c r="E1190" s="29"/>
      <c r="F1190" s="29"/>
      <c r="G1190" s="29"/>
      <c r="H1190" s="58"/>
    </row>
    <row r="1191" spans="1:8" s="27" customFormat="1" x14ac:dyDescent="0.25">
      <c r="A1191" s="80"/>
      <c r="B1191" s="44"/>
      <c r="C1191" s="29"/>
      <c r="D1191" s="29"/>
      <c r="E1191" s="29"/>
      <c r="F1191" s="29"/>
      <c r="G1191" s="29"/>
      <c r="H1191" s="58"/>
    </row>
    <row r="1192" spans="1:8" s="27" customFormat="1" x14ac:dyDescent="0.25">
      <c r="A1192" s="80"/>
      <c r="B1192" s="44"/>
      <c r="C1192" s="29"/>
      <c r="D1192" s="29"/>
      <c r="E1192" s="29"/>
      <c r="F1192" s="29"/>
      <c r="G1192" s="29"/>
      <c r="H1192" s="58"/>
    </row>
    <row r="1193" spans="1:8" s="27" customFormat="1" x14ac:dyDescent="0.25">
      <c r="A1193" s="80"/>
      <c r="B1193" s="44"/>
      <c r="C1193" s="29"/>
      <c r="D1193" s="29"/>
      <c r="E1193" s="29"/>
      <c r="F1193" s="29"/>
      <c r="G1193" s="29"/>
      <c r="H1193" s="58"/>
    </row>
    <row r="1194" spans="1:8" s="27" customFormat="1" x14ac:dyDescent="0.25">
      <c r="A1194" s="80"/>
      <c r="B1194" s="44"/>
      <c r="C1194" s="29"/>
      <c r="D1194" s="29"/>
      <c r="E1194" s="29"/>
      <c r="F1194" s="29"/>
      <c r="G1194" s="29"/>
      <c r="H1194" s="58"/>
    </row>
    <row r="1195" spans="1:8" s="27" customFormat="1" x14ac:dyDescent="0.25">
      <c r="A1195" s="80"/>
      <c r="B1195" s="44"/>
      <c r="C1195" s="29"/>
      <c r="D1195" s="29"/>
      <c r="E1195" s="29"/>
      <c r="F1195" s="29"/>
      <c r="G1195" s="29"/>
      <c r="H1195" s="58"/>
    </row>
    <row r="1196" spans="1:8" s="27" customFormat="1" x14ac:dyDescent="0.25">
      <c r="A1196" s="80"/>
      <c r="B1196" s="44"/>
      <c r="C1196" s="29"/>
      <c r="D1196" s="29"/>
      <c r="E1196" s="29"/>
      <c r="F1196" s="29"/>
      <c r="G1196" s="29"/>
      <c r="H1196" s="58"/>
    </row>
    <row r="1197" spans="1:8" s="27" customFormat="1" x14ac:dyDescent="0.25">
      <c r="A1197" s="80"/>
      <c r="B1197" s="44"/>
      <c r="C1197" s="29"/>
      <c r="D1197" s="29"/>
      <c r="E1197" s="29"/>
      <c r="F1197" s="29"/>
      <c r="G1197" s="29"/>
      <c r="H1197" s="58"/>
    </row>
    <row r="1198" spans="1:8" s="27" customFormat="1" x14ac:dyDescent="0.25">
      <c r="A1198" s="80"/>
      <c r="B1198" s="44"/>
      <c r="C1198" s="29"/>
      <c r="D1198" s="29"/>
      <c r="E1198" s="29"/>
      <c r="F1198" s="29"/>
      <c r="G1198" s="29"/>
      <c r="H1198" s="58"/>
    </row>
    <row r="1199" spans="1:8" s="27" customFormat="1" x14ac:dyDescent="0.25">
      <c r="A1199" s="80"/>
      <c r="B1199" s="44"/>
      <c r="C1199" s="29"/>
      <c r="D1199" s="29"/>
      <c r="E1199" s="29"/>
      <c r="F1199" s="29"/>
      <c r="G1199" s="29"/>
      <c r="H1199" s="58"/>
    </row>
    <row r="1200" spans="1:8" s="27" customFormat="1" x14ac:dyDescent="0.25">
      <c r="A1200" s="80"/>
      <c r="B1200" s="44"/>
      <c r="C1200" s="29"/>
      <c r="D1200" s="29"/>
      <c r="E1200" s="29"/>
      <c r="F1200" s="29"/>
      <c r="G1200" s="29"/>
      <c r="H1200" s="58"/>
    </row>
    <row r="1201" spans="1:8" s="27" customFormat="1" x14ac:dyDescent="0.25">
      <c r="A1201" s="80"/>
      <c r="B1201" s="44"/>
      <c r="C1201" s="29"/>
      <c r="D1201" s="29"/>
      <c r="E1201" s="29"/>
      <c r="F1201" s="29"/>
      <c r="G1201" s="29"/>
      <c r="H1201" s="58"/>
    </row>
    <row r="1202" spans="1:8" s="27" customFormat="1" x14ac:dyDescent="0.25">
      <c r="A1202" s="80"/>
      <c r="B1202" s="44"/>
      <c r="C1202" s="29"/>
      <c r="D1202" s="29"/>
      <c r="E1202" s="29"/>
      <c r="F1202" s="29"/>
      <c r="G1202" s="29"/>
      <c r="H1202" s="58"/>
    </row>
    <row r="1203" spans="1:8" s="27" customFormat="1" x14ac:dyDescent="0.25">
      <c r="A1203" s="80"/>
      <c r="B1203" s="44"/>
      <c r="C1203" s="29"/>
      <c r="D1203" s="29"/>
      <c r="E1203" s="29"/>
      <c r="F1203" s="29"/>
      <c r="G1203" s="29"/>
      <c r="H1203" s="58"/>
    </row>
    <row r="1204" spans="1:8" s="27" customFormat="1" x14ac:dyDescent="0.25">
      <c r="A1204" s="80"/>
      <c r="B1204" s="44"/>
      <c r="C1204" s="29"/>
      <c r="D1204" s="29"/>
      <c r="E1204" s="29"/>
      <c r="F1204" s="29"/>
      <c r="G1204" s="29"/>
      <c r="H1204" s="58"/>
    </row>
    <row r="1205" spans="1:8" s="27" customFormat="1" x14ac:dyDescent="0.25">
      <c r="A1205" s="80"/>
      <c r="B1205" s="44"/>
      <c r="C1205" s="29"/>
      <c r="D1205" s="29"/>
      <c r="E1205" s="29"/>
      <c r="F1205" s="29"/>
      <c r="G1205" s="29"/>
      <c r="H1205" s="58"/>
    </row>
    <row r="1206" spans="1:8" s="27" customFormat="1" x14ac:dyDescent="0.25">
      <c r="A1206" s="80"/>
      <c r="B1206" s="44"/>
      <c r="C1206" s="29"/>
      <c r="D1206" s="29"/>
      <c r="E1206" s="29"/>
      <c r="F1206" s="29"/>
      <c r="G1206" s="29"/>
      <c r="H1206" s="58"/>
    </row>
    <row r="1207" spans="1:8" s="27" customFormat="1" x14ac:dyDescent="0.25">
      <c r="A1207" s="80"/>
      <c r="B1207" s="44"/>
      <c r="C1207" s="29"/>
      <c r="D1207" s="29"/>
      <c r="E1207" s="29"/>
      <c r="F1207" s="29"/>
      <c r="G1207" s="29"/>
      <c r="H1207" s="58"/>
    </row>
    <row r="1208" spans="1:8" s="27" customFormat="1" x14ac:dyDescent="0.25">
      <c r="A1208" s="80"/>
      <c r="B1208" s="44"/>
      <c r="C1208" s="29"/>
      <c r="D1208" s="29"/>
      <c r="E1208" s="29"/>
      <c r="F1208" s="29"/>
      <c r="G1208" s="29"/>
      <c r="H1208" s="58"/>
    </row>
    <row r="1209" spans="1:8" s="27" customFormat="1" x14ac:dyDescent="0.25">
      <c r="A1209" s="80"/>
      <c r="B1209" s="44"/>
      <c r="C1209" s="29"/>
      <c r="D1209" s="29"/>
      <c r="E1209" s="29"/>
      <c r="F1209" s="29"/>
      <c r="G1209" s="29"/>
      <c r="H1209" s="58"/>
    </row>
    <row r="1210" spans="1:8" s="27" customFormat="1" x14ac:dyDescent="0.25">
      <c r="A1210" s="80"/>
      <c r="B1210" s="44"/>
      <c r="C1210" s="29"/>
      <c r="D1210" s="29"/>
      <c r="E1210" s="29"/>
      <c r="F1210" s="29"/>
      <c r="G1210" s="29"/>
      <c r="H1210" s="58"/>
    </row>
    <row r="1211" spans="1:8" s="27" customFormat="1" x14ac:dyDescent="0.25">
      <c r="A1211" s="80"/>
      <c r="B1211" s="44"/>
      <c r="C1211" s="29"/>
      <c r="D1211" s="29"/>
      <c r="E1211" s="29"/>
      <c r="F1211" s="29"/>
      <c r="G1211" s="29"/>
      <c r="H1211" s="58"/>
    </row>
    <row r="1212" spans="1:8" s="27" customFormat="1" x14ac:dyDescent="0.25">
      <c r="A1212" s="80"/>
      <c r="B1212" s="44"/>
      <c r="C1212" s="29"/>
      <c r="D1212" s="29"/>
      <c r="E1212" s="29"/>
      <c r="F1212" s="29"/>
      <c r="G1212" s="29"/>
      <c r="H1212" s="58"/>
    </row>
    <row r="1213" spans="1:8" s="27" customFormat="1" x14ac:dyDescent="0.25">
      <c r="A1213" s="80"/>
      <c r="B1213" s="44"/>
      <c r="C1213" s="29"/>
      <c r="D1213" s="29"/>
      <c r="E1213" s="29"/>
      <c r="F1213" s="29"/>
      <c r="G1213" s="29"/>
      <c r="H1213" s="58"/>
    </row>
    <row r="1214" spans="1:8" s="27" customFormat="1" x14ac:dyDescent="0.25">
      <c r="A1214" s="80"/>
      <c r="B1214" s="44"/>
      <c r="C1214" s="29"/>
      <c r="D1214" s="29"/>
      <c r="E1214" s="29"/>
      <c r="F1214" s="29"/>
      <c r="G1214" s="29"/>
      <c r="H1214" s="58"/>
    </row>
    <row r="1215" spans="1:8" s="27" customFormat="1" x14ac:dyDescent="0.25">
      <c r="A1215" s="80"/>
      <c r="B1215" s="44"/>
      <c r="C1215" s="29"/>
      <c r="D1215" s="29"/>
      <c r="E1215" s="29"/>
      <c r="F1215" s="29"/>
      <c r="G1215" s="29"/>
      <c r="H1215" s="58"/>
    </row>
    <row r="1216" spans="1:8" s="27" customFormat="1" x14ac:dyDescent="0.25">
      <c r="A1216" s="80"/>
      <c r="B1216" s="44"/>
      <c r="C1216" s="29"/>
      <c r="D1216" s="29"/>
      <c r="E1216" s="29"/>
      <c r="F1216" s="29"/>
      <c r="G1216" s="29"/>
      <c r="H1216" s="58"/>
    </row>
    <row r="1217" spans="1:8" s="27" customFormat="1" x14ac:dyDescent="0.25">
      <c r="A1217" s="80"/>
      <c r="B1217" s="44"/>
      <c r="C1217" s="29"/>
      <c r="D1217" s="29"/>
      <c r="E1217" s="29"/>
      <c r="F1217" s="29"/>
      <c r="G1217" s="29"/>
      <c r="H1217" s="58"/>
    </row>
    <row r="1218" spans="1:8" s="27" customFormat="1" x14ac:dyDescent="0.25">
      <c r="A1218" s="80"/>
      <c r="B1218" s="44"/>
      <c r="C1218" s="29"/>
      <c r="D1218" s="29"/>
      <c r="E1218" s="29"/>
      <c r="F1218" s="29"/>
      <c r="G1218" s="29"/>
      <c r="H1218" s="58"/>
    </row>
    <row r="1219" spans="1:8" s="27" customFormat="1" x14ac:dyDescent="0.25">
      <c r="A1219" s="80"/>
      <c r="B1219" s="44"/>
      <c r="C1219" s="29"/>
      <c r="D1219" s="29"/>
      <c r="E1219" s="29"/>
      <c r="F1219" s="29"/>
      <c r="G1219" s="29"/>
      <c r="H1219" s="58"/>
    </row>
    <row r="1220" spans="1:8" s="27" customFormat="1" x14ac:dyDescent="0.25">
      <c r="A1220" s="80"/>
      <c r="B1220" s="44"/>
      <c r="C1220" s="29"/>
      <c r="D1220" s="29"/>
      <c r="E1220" s="29"/>
      <c r="F1220" s="29"/>
      <c r="G1220" s="29"/>
      <c r="H1220" s="58"/>
    </row>
    <row r="1221" spans="1:8" s="27" customFormat="1" x14ac:dyDescent="0.25">
      <c r="A1221" s="80"/>
      <c r="B1221" s="44"/>
      <c r="C1221" s="29"/>
      <c r="D1221" s="29"/>
      <c r="E1221" s="29"/>
      <c r="F1221" s="29"/>
      <c r="G1221" s="29"/>
      <c r="H1221" s="58"/>
    </row>
    <row r="1222" spans="1:8" s="27" customFormat="1" x14ac:dyDescent="0.25">
      <c r="A1222" s="80"/>
      <c r="B1222" s="44"/>
      <c r="C1222" s="29"/>
      <c r="D1222" s="29"/>
      <c r="E1222" s="29"/>
      <c r="F1222" s="29"/>
      <c r="G1222" s="29"/>
      <c r="H1222" s="58"/>
    </row>
    <row r="1223" spans="1:8" s="27" customFormat="1" x14ac:dyDescent="0.25">
      <c r="A1223" s="80"/>
      <c r="B1223" s="44"/>
      <c r="C1223" s="29"/>
      <c r="D1223" s="29"/>
      <c r="E1223" s="29"/>
      <c r="F1223" s="29"/>
      <c r="G1223" s="29"/>
      <c r="H1223" s="58"/>
    </row>
    <row r="1224" spans="1:8" s="27" customFormat="1" x14ac:dyDescent="0.25">
      <c r="A1224" s="80"/>
      <c r="B1224" s="44"/>
      <c r="C1224" s="29"/>
      <c r="D1224" s="29"/>
      <c r="E1224" s="29"/>
      <c r="F1224" s="29"/>
      <c r="G1224" s="29"/>
      <c r="H1224" s="58"/>
    </row>
    <row r="1225" spans="1:8" s="27" customFormat="1" x14ac:dyDescent="0.25">
      <c r="A1225" s="80"/>
      <c r="B1225" s="44"/>
      <c r="C1225" s="29"/>
      <c r="D1225" s="29"/>
      <c r="E1225" s="29"/>
      <c r="F1225" s="29"/>
      <c r="G1225" s="29"/>
      <c r="H1225" s="58"/>
    </row>
    <row r="1226" spans="1:8" s="27" customFormat="1" x14ac:dyDescent="0.25">
      <c r="A1226" s="80"/>
      <c r="B1226" s="44"/>
      <c r="C1226" s="29"/>
      <c r="D1226" s="29"/>
      <c r="E1226" s="29"/>
      <c r="F1226" s="29"/>
      <c r="G1226" s="29"/>
      <c r="H1226" s="58"/>
    </row>
    <row r="1227" spans="1:8" s="27" customFormat="1" x14ac:dyDescent="0.25">
      <c r="A1227" s="80"/>
      <c r="B1227" s="44"/>
      <c r="C1227" s="29"/>
      <c r="D1227" s="29"/>
      <c r="E1227" s="29"/>
      <c r="F1227" s="29"/>
      <c r="G1227" s="29"/>
      <c r="H1227" s="58"/>
    </row>
    <row r="1228" spans="1:8" s="27" customFormat="1" x14ac:dyDescent="0.25">
      <c r="A1228" s="80"/>
      <c r="B1228" s="44"/>
      <c r="C1228" s="29"/>
      <c r="D1228" s="29"/>
      <c r="E1228" s="29"/>
      <c r="F1228" s="29"/>
      <c r="G1228" s="29"/>
      <c r="H1228" s="58"/>
    </row>
    <row r="1229" spans="1:8" s="27" customFormat="1" x14ac:dyDescent="0.25">
      <c r="A1229" s="80"/>
      <c r="B1229" s="44"/>
      <c r="C1229" s="29"/>
      <c r="D1229" s="29"/>
      <c r="E1229" s="29"/>
      <c r="F1229" s="29"/>
      <c r="G1229" s="29"/>
      <c r="H1229" s="58"/>
    </row>
    <row r="1230" spans="1:8" s="27" customFormat="1" x14ac:dyDescent="0.25">
      <c r="A1230" s="80"/>
      <c r="B1230" s="44"/>
      <c r="C1230" s="29"/>
      <c r="D1230" s="29"/>
      <c r="E1230" s="29"/>
      <c r="F1230" s="29"/>
      <c r="G1230" s="29"/>
      <c r="H1230" s="58"/>
    </row>
    <row r="1231" spans="1:8" s="27" customFormat="1" x14ac:dyDescent="0.25">
      <c r="A1231" s="80"/>
      <c r="B1231" s="44"/>
      <c r="C1231" s="29"/>
      <c r="D1231" s="29"/>
      <c r="E1231" s="29"/>
      <c r="F1231" s="29"/>
      <c r="G1231" s="29"/>
      <c r="H1231" s="58"/>
    </row>
    <row r="1232" spans="1:8" s="27" customFormat="1" x14ac:dyDescent="0.25">
      <c r="A1232" s="80"/>
      <c r="B1232" s="44"/>
      <c r="C1232" s="29"/>
      <c r="D1232" s="29"/>
      <c r="E1232" s="29"/>
      <c r="F1232" s="29"/>
      <c r="G1232" s="29"/>
      <c r="H1232" s="58"/>
    </row>
    <row r="1233" spans="1:8" s="27" customFormat="1" x14ac:dyDescent="0.25">
      <c r="A1233" s="80"/>
      <c r="B1233" s="44"/>
      <c r="C1233" s="29"/>
      <c r="D1233" s="29"/>
      <c r="E1233" s="29"/>
      <c r="F1233" s="29"/>
      <c r="G1233" s="29"/>
      <c r="H1233" s="58"/>
    </row>
    <row r="1234" spans="1:8" s="27" customFormat="1" x14ac:dyDescent="0.25">
      <c r="A1234" s="80"/>
      <c r="B1234" s="44"/>
      <c r="C1234" s="29"/>
      <c r="D1234" s="29"/>
      <c r="E1234" s="29"/>
      <c r="F1234" s="29"/>
      <c r="G1234" s="29"/>
      <c r="H1234" s="58"/>
    </row>
    <row r="1235" spans="1:8" s="27" customFormat="1" x14ac:dyDescent="0.25">
      <c r="A1235" s="80"/>
      <c r="B1235" s="44"/>
      <c r="C1235" s="29"/>
      <c r="D1235" s="29"/>
      <c r="E1235" s="29"/>
      <c r="F1235" s="29"/>
      <c r="G1235" s="29"/>
      <c r="H1235" s="58"/>
    </row>
    <row r="1236" spans="1:8" s="27" customFormat="1" x14ac:dyDescent="0.25">
      <c r="A1236" s="80"/>
      <c r="B1236" s="44"/>
      <c r="C1236" s="29"/>
      <c r="D1236" s="29"/>
      <c r="E1236" s="29"/>
      <c r="F1236" s="29"/>
      <c r="G1236" s="29"/>
      <c r="H1236" s="58"/>
    </row>
    <row r="1237" spans="1:8" s="27" customFormat="1" x14ac:dyDescent="0.25">
      <c r="A1237" s="80"/>
      <c r="B1237" s="44"/>
      <c r="C1237" s="29"/>
      <c r="D1237" s="29"/>
      <c r="E1237" s="29"/>
      <c r="F1237" s="29"/>
      <c r="G1237" s="29"/>
      <c r="H1237" s="58"/>
    </row>
    <row r="1238" spans="1:8" s="27" customFormat="1" x14ac:dyDescent="0.25">
      <c r="A1238" s="80"/>
      <c r="B1238" s="44"/>
      <c r="C1238" s="29"/>
      <c r="D1238" s="29"/>
      <c r="E1238" s="29"/>
      <c r="F1238" s="29"/>
      <c r="G1238" s="29"/>
      <c r="H1238" s="58"/>
    </row>
    <row r="1239" spans="1:8" s="27" customFormat="1" x14ac:dyDescent="0.25">
      <c r="A1239" s="80"/>
      <c r="B1239" s="44"/>
      <c r="C1239" s="29"/>
      <c r="D1239" s="29"/>
      <c r="E1239" s="29"/>
      <c r="F1239" s="29"/>
      <c r="G1239" s="29"/>
      <c r="H1239" s="58"/>
    </row>
    <row r="1240" spans="1:8" s="27" customFormat="1" x14ac:dyDescent="0.25">
      <c r="A1240" s="80"/>
      <c r="B1240" s="44"/>
      <c r="C1240" s="29"/>
      <c r="D1240" s="29"/>
      <c r="E1240" s="29"/>
      <c r="F1240" s="29"/>
      <c r="G1240" s="29"/>
      <c r="H1240" s="58"/>
    </row>
    <row r="1241" spans="1:8" s="27" customFormat="1" x14ac:dyDescent="0.25">
      <c r="A1241" s="80"/>
      <c r="B1241" s="44"/>
      <c r="C1241" s="29"/>
      <c r="D1241" s="29"/>
      <c r="E1241" s="29"/>
      <c r="F1241" s="29"/>
      <c r="G1241" s="29"/>
      <c r="H1241" s="58"/>
    </row>
    <row r="1242" spans="1:8" s="27" customFormat="1" x14ac:dyDescent="0.25">
      <c r="A1242" s="80"/>
      <c r="B1242" s="44"/>
      <c r="C1242" s="29"/>
      <c r="D1242" s="29"/>
      <c r="E1242" s="29"/>
      <c r="F1242" s="29"/>
      <c r="G1242" s="29"/>
      <c r="H1242" s="58"/>
    </row>
    <row r="1243" spans="1:8" s="27" customFormat="1" x14ac:dyDescent="0.25">
      <c r="A1243" s="80"/>
      <c r="B1243" s="44"/>
      <c r="C1243" s="29"/>
      <c r="D1243" s="29"/>
      <c r="E1243" s="29"/>
      <c r="F1243" s="29"/>
      <c r="G1243" s="29"/>
      <c r="H1243" s="58"/>
    </row>
    <row r="1244" spans="1:8" s="27" customFormat="1" x14ac:dyDescent="0.25">
      <c r="A1244" s="80"/>
      <c r="B1244" s="44"/>
      <c r="C1244" s="29"/>
      <c r="D1244" s="29"/>
      <c r="E1244" s="29"/>
      <c r="F1244" s="29"/>
      <c r="G1244" s="29"/>
      <c r="H1244" s="58"/>
    </row>
    <row r="1245" spans="1:8" s="27" customFormat="1" x14ac:dyDescent="0.25">
      <c r="A1245" s="80"/>
      <c r="B1245" s="44"/>
      <c r="C1245" s="29"/>
      <c r="D1245" s="29"/>
      <c r="E1245" s="29"/>
      <c r="F1245" s="29"/>
      <c r="G1245" s="29"/>
      <c r="H1245" s="58"/>
    </row>
    <row r="1246" spans="1:8" s="27" customFormat="1" x14ac:dyDescent="0.25">
      <c r="A1246" s="80"/>
      <c r="B1246" s="44"/>
      <c r="C1246" s="29"/>
      <c r="D1246" s="29"/>
      <c r="E1246" s="29"/>
      <c r="F1246" s="29"/>
      <c r="G1246" s="29"/>
      <c r="H1246" s="58"/>
    </row>
    <row r="1247" spans="1:8" s="27" customFormat="1" x14ac:dyDescent="0.25">
      <c r="A1247" s="80"/>
      <c r="B1247" s="44"/>
      <c r="C1247" s="29"/>
      <c r="D1247" s="29"/>
      <c r="E1247" s="29"/>
      <c r="F1247" s="29"/>
      <c r="G1247" s="29"/>
      <c r="H1247" s="58"/>
    </row>
    <row r="1248" spans="1:8" s="27" customFormat="1" x14ac:dyDescent="0.25">
      <c r="A1248" s="80"/>
      <c r="B1248" s="44"/>
      <c r="C1248" s="29"/>
      <c r="D1248" s="29"/>
      <c r="E1248" s="29"/>
      <c r="F1248" s="29"/>
      <c r="G1248" s="29"/>
      <c r="H1248" s="58"/>
    </row>
    <row r="1249" spans="1:8" s="27" customFormat="1" x14ac:dyDescent="0.25">
      <c r="A1249" s="80"/>
      <c r="B1249" s="44"/>
      <c r="C1249" s="29"/>
      <c r="D1249" s="29"/>
      <c r="E1249" s="29"/>
      <c r="F1249" s="29"/>
      <c r="G1249" s="29"/>
      <c r="H1249" s="58"/>
    </row>
    <row r="1250" spans="1:8" s="27" customFormat="1" x14ac:dyDescent="0.25">
      <c r="A1250" s="80"/>
      <c r="B1250" s="44"/>
      <c r="C1250" s="29"/>
      <c r="D1250" s="29"/>
      <c r="E1250" s="29"/>
      <c r="F1250" s="29"/>
      <c r="G1250" s="29"/>
      <c r="H1250" s="58"/>
    </row>
    <row r="1251" spans="1:8" s="27" customFormat="1" x14ac:dyDescent="0.25">
      <c r="A1251" s="80"/>
      <c r="B1251" s="44"/>
      <c r="C1251" s="29"/>
      <c r="D1251" s="29"/>
      <c r="E1251" s="29"/>
      <c r="F1251" s="29"/>
      <c r="G1251" s="29"/>
      <c r="H1251" s="58"/>
    </row>
    <row r="1252" spans="1:8" s="27" customFormat="1" x14ac:dyDescent="0.25">
      <c r="A1252" s="80"/>
      <c r="B1252" s="44"/>
      <c r="C1252" s="29"/>
      <c r="D1252" s="29"/>
      <c r="E1252" s="29"/>
      <c r="F1252" s="29"/>
      <c r="G1252" s="29"/>
      <c r="H1252" s="58"/>
    </row>
    <row r="1253" spans="1:8" s="27" customFormat="1" x14ac:dyDescent="0.25">
      <c r="A1253" s="80"/>
      <c r="B1253" s="44"/>
      <c r="C1253" s="29"/>
      <c r="D1253" s="29"/>
      <c r="E1253" s="29"/>
      <c r="F1253" s="29"/>
      <c r="G1253" s="29"/>
      <c r="H1253" s="58"/>
    </row>
    <row r="1254" spans="1:8" s="27" customFormat="1" x14ac:dyDescent="0.25">
      <c r="A1254" s="80"/>
      <c r="B1254" s="44"/>
      <c r="C1254" s="29"/>
      <c r="D1254" s="29"/>
      <c r="E1254" s="29"/>
      <c r="F1254" s="29"/>
      <c r="G1254" s="29"/>
      <c r="H1254" s="58"/>
    </row>
    <row r="1255" spans="1:8" s="27" customFormat="1" x14ac:dyDescent="0.25">
      <c r="A1255" s="80"/>
      <c r="B1255" s="44"/>
      <c r="C1255" s="29"/>
      <c r="D1255" s="29"/>
      <c r="E1255" s="29"/>
      <c r="F1255" s="29"/>
      <c r="G1255" s="29"/>
      <c r="H1255" s="58"/>
    </row>
    <row r="1256" spans="1:8" s="27" customFormat="1" x14ac:dyDescent="0.25">
      <c r="A1256" s="80"/>
      <c r="B1256" s="44"/>
      <c r="C1256" s="29"/>
      <c r="D1256" s="29"/>
      <c r="E1256" s="29"/>
      <c r="F1256" s="29"/>
      <c r="G1256" s="29"/>
      <c r="H1256" s="58"/>
    </row>
    <row r="1257" spans="1:8" s="27" customFormat="1" x14ac:dyDescent="0.25">
      <c r="A1257" s="80"/>
      <c r="B1257" s="44"/>
      <c r="C1257" s="29"/>
      <c r="D1257" s="29"/>
      <c r="E1257" s="29"/>
      <c r="F1257" s="29"/>
      <c r="G1257" s="29"/>
      <c r="H1257" s="58"/>
    </row>
    <row r="1258" spans="1:8" s="27" customFormat="1" x14ac:dyDescent="0.25">
      <c r="A1258" s="80"/>
      <c r="B1258" s="44"/>
      <c r="C1258" s="29"/>
      <c r="D1258" s="29"/>
      <c r="E1258" s="29"/>
      <c r="F1258" s="29"/>
      <c r="G1258" s="29"/>
      <c r="H1258" s="58"/>
    </row>
    <row r="1259" spans="1:8" s="27" customFormat="1" x14ac:dyDescent="0.25">
      <c r="A1259" s="80"/>
      <c r="B1259" s="44"/>
      <c r="C1259" s="29"/>
      <c r="D1259" s="29"/>
      <c r="E1259" s="29"/>
      <c r="F1259" s="29"/>
      <c r="G1259" s="29"/>
      <c r="H1259" s="58"/>
    </row>
    <row r="1260" spans="1:8" s="27" customFormat="1" x14ac:dyDescent="0.25">
      <c r="A1260" s="80"/>
      <c r="B1260" s="44"/>
      <c r="C1260" s="29"/>
      <c r="D1260" s="29"/>
      <c r="E1260" s="29"/>
      <c r="F1260" s="29"/>
      <c r="G1260" s="29"/>
      <c r="H1260" s="58"/>
    </row>
    <row r="1261" spans="1:8" s="27" customFormat="1" x14ac:dyDescent="0.25">
      <c r="A1261" s="80"/>
      <c r="B1261" s="44"/>
      <c r="C1261" s="29"/>
      <c r="D1261" s="29"/>
      <c r="E1261" s="29"/>
      <c r="F1261" s="29"/>
      <c r="G1261" s="29"/>
      <c r="H1261" s="58"/>
    </row>
    <row r="1262" spans="1:8" s="27" customFormat="1" x14ac:dyDescent="0.25">
      <c r="A1262" s="80"/>
      <c r="B1262" s="44"/>
      <c r="C1262" s="29"/>
      <c r="D1262" s="29"/>
      <c r="E1262" s="29"/>
      <c r="F1262" s="29"/>
      <c r="G1262" s="29"/>
      <c r="H1262" s="58"/>
    </row>
    <row r="1263" spans="1:8" s="27" customFormat="1" x14ac:dyDescent="0.25">
      <c r="A1263" s="80"/>
      <c r="B1263" s="44"/>
      <c r="C1263" s="29"/>
      <c r="D1263" s="29"/>
      <c r="E1263" s="29"/>
      <c r="F1263" s="29"/>
      <c r="G1263" s="29"/>
      <c r="H1263" s="58"/>
    </row>
    <row r="1264" spans="1:8" s="27" customFormat="1" x14ac:dyDescent="0.25">
      <c r="A1264" s="80"/>
      <c r="B1264" s="44"/>
      <c r="C1264" s="29"/>
      <c r="D1264" s="29"/>
      <c r="E1264" s="29"/>
      <c r="F1264" s="29"/>
      <c r="G1264" s="29"/>
      <c r="H1264" s="58"/>
    </row>
    <row r="1265" spans="1:8" s="27" customFormat="1" x14ac:dyDescent="0.25">
      <c r="A1265" s="80"/>
      <c r="B1265" s="44"/>
      <c r="C1265" s="29"/>
      <c r="D1265" s="29"/>
      <c r="E1265" s="29"/>
      <c r="F1265" s="29"/>
      <c r="G1265" s="29"/>
      <c r="H1265" s="58"/>
    </row>
    <row r="1266" spans="1:8" s="27" customFormat="1" x14ac:dyDescent="0.25">
      <c r="A1266" s="80"/>
      <c r="B1266" s="44"/>
      <c r="C1266" s="29"/>
      <c r="D1266" s="29"/>
      <c r="E1266" s="29"/>
      <c r="F1266" s="29"/>
      <c r="G1266" s="29"/>
      <c r="H1266" s="58"/>
    </row>
    <row r="1267" spans="1:8" s="27" customFormat="1" x14ac:dyDescent="0.25">
      <c r="A1267" s="80"/>
      <c r="B1267" s="44"/>
      <c r="C1267" s="29"/>
      <c r="D1267" s="29"/>
      <c r="E1267" s="29"/>
      <c r="F1267" s="29"/>
      <c r="G1267" s="29"/>
      <c r="H1267" s="58"/>
    </row>
    <row r="1268" spans="1:8" s="27" customFormat="1" x14ac:dyDescent="0.25">
      <c r="A1268" s="80"/>
      <c r="B1268" s="44"/>
      <c r="C1268" s="29"/>
      <c r="D1268" s="29"/>
      <c r="E1268" s="29"/>
      <c r="F1268" s="29"/>
      <c r="G1268" s="29"/>
      <c r="H1268" s="58"/>
    </row>
    <row r="1269" spans="1:8" s="27" customFormat="1" x14ac:dyDescent="0.25">
      <c r="A1269" s="80"/>
      <c r="B1269" s="44"/>
      <c r="C1269" s="29"/>
      <c r="D1269" s="29"/>
      <c r="E1269" s="29"/>
      <c r="F1269" s="29"/>
      <c r="G1269" s="29"/>
      <c r="H1269" s="58"/>
    </row>
    <row r="1270" spans="1:8" s="27" customFormat="1" x14ac:dyDescent="0.25">
      <c r="A1270" s="80"/>
      <c r="B1270" s="44"/>
      <c r="C1270" s="29"/>
      <c r="D1270" s="29"/>
      <c r="E1270" s="29"/>
      <c r="F1270" s="29"/>
      <c r="G1270" s="29"/>
      <c r="H1270" s="58"/>
    </row>
    <row r="1271" spans="1:8" s="27" customFormat="1" x14ac:dyDescent="0.25">
      <c r="A1271" s="80"/>
      <c r="B1271" s="44"/>
      <c r="C1271" s="29"/>
      <c r="D1271" s="29"/>
      <c r="E1271" s="29"/>
      <c r="F1271" s="29"/>
      <c r="G1271" s="29"/>
      <c r="H1271" s="58"/>
    </row>
    <row r="1272" spans="1:8" s="27" customFormat="1" x14ac:dyDescent="0.25">
      <c r="A1272" s="80"/>
      <c r="B1272" s="44"/>
      <c r="C1272" s="29"/>
      <c r="D1272" s="29"/>
      <c r="E1272" s="29"/>
      <c r="F1272" s="29"/>
      <c r="G1272" s="29"/>
      <c r="H1272" s="58"/>
    </row>
    <row r="1273" spans="1:8" s="27" customFormat="1" x14ac:dyDescent="0.25">
      <c r="A1273" s="80"/>
      <c r="B1273" s="44"/>
      <c r="C1273" s="29"/>
      <c r="D1273" s="29"/>
      <c r="E1273" s="29"/>
      <c r="F1273" s="29"/>
      <c r="G1273" s="29"/>
      <c r="H1273" s="58"/>
    </row>
    <row r="1274" spans="1:8" s="27" customFormat="1" x14ac:dyDescent="0.25">
      <c r="A1274" s="80"/>
      <c r="B1274" s="44"/>
      <c r="C1274" s="29"/>
      <c r="D1274" s="29"/>
      <c r="E1274" s="29"/>
      <c r="F1274" s="29"/>
      <c r="G1274" s="29"/>
      <c r="H1274" s="58"/>
    </row>
    <row r="1275" spans="1:8" s="27" customFormat="1" x14ac:dyDescent="0.25">
      <c r="A1275" s="80"/>
      <c r="B1275" s="44"/>
      <c r="C1275" s="29"/>
      <c r="D1275" s="29"/>
      <c r="E1275" s="29"/>
      <c r="F1275" s="29"/>
      <c r="G1275" s="29"/>
      <c r="H1275" s="58"/>
    </row>
    <row r="1276" spans="1:8" s="27" customFormat="1" x14ac:dyDescent="0.25">
      <c r="A1276" s="80"/>
      <c r="B1276" s="44"/>
      <c r="C1276" s="29"/>
      <c r="D1276" s="29"/>
      <c r="E1276" s="29"/>
      <c r="F1276" s="29"/>
      <c r="G1276" s="29"/>
      <c r="H1276" s="58"/>
    </row>
    <row r="1277" spans="1:8" s="27" customFormat="1" x14ac:dyDescent="0.25">
      <c r="A1277" s="80"/>
      <c r="B1277" s="44"/>
      <c r="C1277" s="29"/>
      <c r="D1277" s="29"/>
      <c r="E1277" s="29"/>
      <c r="F1277" s="29"/>
      <c r="G1277" s="29"/>
      <c r="H1277" s="58"/>
    </row>
    <row r="1278" spans="1:8" s="27" customFormat="1" x14ac:dyDescent="0.25">
      <c r="A1278" s="80"/>
      <c r="B1278" s="44"/>
      <c r="C1278" s="29"/>
      <c r="D1278" s="29"/>
      <c r="E1278" s="29"/>
      <c r="F1278" s="29"/>
      <c r="G1278" s="29"/>
      <c r="H1278" s="58"/>
    </row>
    <row r="1279" spans="1:8" s="27" customFormat="1" x14ac:dyDescent="0.25">
      <c r="A1279" s="80"/>
      <c r="B1279" s="44"/>
      <c r="C1279" s="29"/>
      <c r="D1279" s="29"/>
      <c r="E1279" s="29"/>
      <c r="F1279" s="29"/>
      <c r="G1279" s="29"/>
      <c r="H1279" s="58"/>
    </row>
    <row r="1280" spans="1:8" s="27" customFormat="1" x14ac:dyDescent="0.25">
      <c r="A1280" s="80"/>
      <c r="B1280" s="44"/>
      <c r="C1280" s="29"/>
      <c r="D1280" s="29"/>
      <c r="E1280" s="29"/>
      <c r="F1280" s="29"/>
      <c r="G1280" s="29"/>
      <c r="H1280" s="58"/>
    </row>
    <row r="1281" spans="1:8" s="27" customFormat="1" x14ac:dyDescent="0.25">
      <c r="A1281" s="80"/>
      <c r="B1281" s="44"/>
      <c r="C1281" s="29"/>
      <c r="D1281" s="29"/>
      <c r="E1281" s="29"/>
      <c r="F1281" s="29"/>
      <c r="G1281" s="29"/>
      <c r="H1281" s="58"/>
    </row>
    <row r="1282" spans="1:8" s="27" customFormat="1" x14ac:dyDescent="0.25">
      <c r="A1282" s="80"/>
      <c r="B1282" s="44"/>
      <c r="C1282" s="29"/>
      <c r="D1282" s="29"/>
      <c r="E1282" s="29"/>
      <c r="F1282" s="29"/>
      <c r="G1282" s="29"/>
      <c r="H1282" s="58"/>
    </row>
    <row r="1283" spans="1:8" s="27" customFormat="1" x14ac:dyDescent="0.25">
      <c r="A1283" s="80"/>
      <c r="B1283" s="44"/>
      <c r="C1283" s="29"/>
      <c r="D1283" s="29"/>
      <c r="E1283" s="29"/>
      <c r="F1283" s="29"/>
      <c r="G1283" s="29"/>
      <c r="H1283" s="58"/>
    </row>
    <row r="1284" spans="1:8" s="27" customFormat="1" x14ac:dyDescent="0.25">
      <c r="A1284" s="80"/>
      <c r="B1284" s="44"/>
      <c r="C1284" s="29"/>
      <c r="D1284" s="29"/>
      <c r="E1284" s="29"/>
      <c r="F1284" s="29"/>
      <c r="G1284" s="29"/>
      <c r="H1284" s="58"/>
    </row>
    <row r="1285" spans="1:8" s="27" customFormat="1" x14ac:dyDescent="0.25">
      <c r="A1285" s="80"/>
      <c r="B1285" s="44"/>
      <c r="C1285" s="29"/>
      <c r="D1285" s="29"/>
      <c r="E1285" s="29"/>
      <c r="F1285" s="29"/>
      <c r="G1285" s="29"/>
      <c r="H1285" s="58"/>
    </row>
    <row r="1286" spans="1:8" s="27" customFormat="1" x14ac:dyDescent="0.25">
      <c r="A1286" s="80"/>
      <c r="B1286" s="44"/>
      <c r="C1286" s="29"/>
      <c r="D1286" s="29"/>
      <c r="E1286" s="29"/>
      <c r="F1286" s="29"/>
      <c r="G1286" s="29"/>
      <c r="H1286" s="58"/>
    </row>
    <row r="1287" spans="1:8" s="27" customFormat="1" x14ac:dyDescent="0.25">
      <c r="A1287" s="80"/>
      <c r="B1287" s="44"/>
      <c r="C1287" s="29"/>
      <c r="D1287" s="29"/>
      <c r="E1287" s="29"/>
      <c r="F1287" s="29"/>
      <c r="G1287" s="29"/>
      <c r="H1287" s="58"/>
    </row>
    <row r="1288" spans="1:8" s="27" customFormat="1" x14ac:dyDescent="0.25">
      <c r="A1288" s="80"/>
      <c r="B1288" s="44"/>
      <c r="C1288" s="29"/>
      <c r="D1288" s="29"/>
      <c r="E1288" s="29"/>
      <c r="F1288" s="29"/>
      <c r="G1288" s="29"/>
      <c r="H1288" s="58"/>
    </row>
    <row r="1289" spans="1:8" s="27" customFormat="1" x14ac:dyDescent="0.25">
      <c r="A1289" s="80"/>
      <c r="B1289" s="44"/>
      <c r="C1289" s="29"/>
      <c r="D1289" s="29"/>
      <c r="E1289" s="29"/>
      <c r="F1289" s="29"/>
      <c r="G1289" s="29"/>
      <c r="H1289" s="58"/>
    </row>
    <row r="1290" spans="1:8" s="27" customFormat="1" x14ac:dyDescent="0.25">
      <c r="A1290" s="80"/>
      <c r="B1290" s="44"/>
      <c r="C1290" s="29"/>
      <c r="D1290" s="29"/>
      <c r="E1290" s="29"/>
      <c r="F1290" s="29"/>
      <c r="G1290" s="29"/>
      <c r="H1290" s="58"/>
    </row>
    <row r="1291" spans="1:8" s="27" customFormat="1" x14ac:dyDescent="0.25">
      <c r="A1291" s="80"/>
      <c r="B1291" s="44"/>
      <c r="C1291" s="29"/>
      <c r="D1291" s="29"/>
      <c r="E1291" s="29"/>
      <c r="F1291" s="29"/>
      <c r="G1291" s="29"/>
      <c r="H1291" s="58"/>
    </row>
    <row r="1292" spans="1:8" s="27" customFormat="1" x14ac:dyDescent="0.25">
      <c r="A1292" s="80"/>
      <c r="B1292" s="44"/>
      <c r="C1292" s="29"/>
      <c r="D1292" s="29"/>
      <c r="E1292" s="29"/>
      <c r="F1292" s="29"/>
      <c r="G1292" s="29"/>
      <c r="H1292" s="58"/>
    </row>
    <row r="1293" spans="1:8" s="27" customFormat="1" x14ac:dyDescent="0.25">
      <c r="A1293" s="80"/>
      <c r="B1293" s="44"/>
      <c r="C1293" s="29"/>
      <c r="D1293" s="29"/>
      <c r="E1293" s="29"/>
      <c r="F1293" s="29"/>
      <c r="G1293" s="29"/>
      <c r="H1293" s="58"/>
    </row>
    <row r="1294" spans="1:8" s="27" customFormat="1" x14ac:dyDescent="0.25">
      <c r="A1294" s="80"/>
      <c r="B1294" s="44"/>
      <c r="C1294" s="29"/>
      <c r="D1294" s="29"/>
      <c r="E1294" s="29"/>
      <c r="F1294" s="29"/>
      <c r="G1294" s="29"/>
      <c r="H1294" s="58"/>
    </row>
    <row r="1295" spans="1:8" s="27" customFormat="1" x14ac:dyDescent="0.25">
      <c r="A1295" s="80"/>
      <c r="B1295" s="44"/>
      <c r="C1295" s="29"/>
      <c r="D1295" s="29"/>
      <c r="E1295" s="29"/>
      <c r="F1295" s="29"/>
      <c r="G1295" s="29"/>
      <c r="H1295" s="58"/>
    </row>
    <row r="1296" spans="1:8" s="27" customFormat="1" x14ac:dyDescent="0.25">
      <c r="A1296" s="80"/>
      <c r="B1296" s="44"/>
      <c r="C1296" s="29"/>
      <c r="D1296" s="29"/>
      <c r="E1296" s="29"/>
      <c r="F1296" s="29"/>
      <c r="G1296" s="29"/>
      <c r="H1296" s="58"/>
    </row>
    <row r="1297" spans="1:8" s="27" customFormat="1" x14ac:dyDescent="0.25">
      <c r="A1297" s="80"/>
      <c r="B1297" s="44"/>
      <c r="C1297" s="29"/>
      <c r="D1297" s="29"/>
      <c r="E1297" s="29"/>
      <c r="F1297" s="29"/>
      <c r="G1297" s="29"/>
      <c r="H1297" s="58"/>
    </row>
    <row r="1298" spans="1:8" s="27" customFormat="1" x14ac:dyDescent="0.25">
      <c r="A1298" s="80"/>
      <c r="B1298" s="44"/>
      <c r="C1298" s="29"/>
      <c r="D1298" s="29"/>
      <c r="E1298" s="29"/>
      <c r="F1298" s="29"/>
      <c r="G1298" s="29"/>
      <c r="H1298" s="58"/>
    </row>
    <row r="1299" spans="1:8" s="27" customFormat="1" x14ac:dyDescent="0.25">
      <c r="A1299" s="80"/>
      <c r="B1299" s="44"/>
      <c r="C1299" s="29"/>
      <c r="D1299" s="29"/>
      <c r="E1299" s="29"/>
      <c r="F1299" s="29"/>
      <c r="G1299" s="29"/>
      <c r="H1299" s="58"/>
    </row>
    <row r="1300" spans="1:8" s="27" customFormat="1" x14ac:dyDescent="0.25">
      <c r="A1300" s="80"/>
      <c r="B1300" s="44"/>
      <c r="C1300" s="29"/>
      <c r="D1300" s="29"/>
      <c r="E1300" s="29"/>
      <c r="F1300" s="29"/>
      <c r="G1300" s="29"/>
      <c r="H1300" s="58"/>
    </row>
    <row r="1301" spans="1:8" s="27" customFormat="1" x14ac:dyDescent="0.25">
      <c r="A1301" s="80"/>
      <c r="B1301" s="44"/>
      <c r="C1301" s="29"/>
      <c r="D1301" s="29"/>
      <c r="E1301" s="29"/>
      <c r="F1301" s="29"/>
      <c r="G1301" s="29"/>
      <c r="H1301" s="58"/>
    </row>
    <row r="1302" spans="1:8" s="27" customFormat="1" x14ac:dyDescent="0.25">
      <c r="A1302" s="80"/>
      <c r="B1302" s="44"/>
      <c r="C1302" s="29"/>
      <c r="D1302" s="29"/>
      <c r="E1302" s="29"/>
      <c r="F1302" s="29"/>
      <c r="G1302" s="29"/>
      <c r="H1302" s="58"/>
    </row>
    <row r="1303" spans="1:8" s="27" customFormat="1" x14ac:dyDescent="0.25">
      <c r="A1303" s="80"/>
      <c r="B1303" s="44"/>
      <c r="C1303" s="29"/>
      <c r="D1303" s="29"/>
      <c r="E1303" s="29"/>
      <c r="F1303" s="29"/>
      <c r="G1303" s="29"/>
      <c r="H1303" s="58"/>
    </row>
    <row r="1304" spans="1:8" s="27" customFormat="1" x14ac:dyDescent="0.25">
      <c r="A1304" s="80"/>
      <c r="B1304" s="44"/>
      <c r="C1304" s="29"/>
      <c r="D1304" s="29"/>
      <c r="E1304" s="29"/>
      <c r="F1304" s="29"/>
      <c r="G1304" s="29"/>
      <c r="H1304" s="58"/>
    </row>
    <row r="1305" spans="1:8" s="27" customFormat="1" x14ac:dyDescent="0.25">
      <c r="A1305" s="80"/>
      <c r="B1305" s="44"/>
      <c r="C1305" s="29"/>
      <c r="D1305" s="29"/>
      <c r="E1305" s="29"/>
      <c r="F1305" s="29"/>
      <c r="G1305" s="29"/>
      <c r="H1305" s="58"/>
    </row>
    <row r="1306" spans="1:8" s="27" customFormat="1" x14ac:dyDescent="0.25">
      <c r="A1306" s="80"/>
      <c r="B1306" s="44"/>
      <c r="C1306" s="29"/>
      <c r="D1306" s="29"/>
      <c r="E1306" s="29"/>
      <c r="F1306" s="29"/>
      <c r="G1306" s="29"/>
      <c r="H1306" s="58"/>
    </row>
    <row r="1307" spans="1:8" s="27" customFormat="1" x14ac:dyDescent="0.25">
      <c r="A1307" s="80"/>
      <c r="B1307" s="44"/>
      <c r="C1307" s="29"/>
      <c r="D1307" s="29"/>
      <c r="E1307" s="29"/>
      <c r="F1307" s="29"/>
      <c r="G1307" s="29"/>
      <c r="H1307" s="58"/>
    </row>
    <row r="1308" spans="1:8" s="27" customFormat="1" x14ac:dyDescent="0.25">
      <c r="A1308" s="80"/>
      <c r="B1308" s="44"/>
      <c r="C1308" s="29"/>
      <c r="D1308" s="29"/>
      <c r="E1308" s="29"/>
      <c r="F1308" s="29"/>
      <c r="G1308" s="29"/>
      <c r="H1308" s="58"/>
    </row>
    <row r="1309" spans="1:8" s="27" customFormat="1" x14ac:dyDescent="0.25">
      <c r="A1309" s="80"/>
      <c r="B1309" s="44"/>
      <c r="C1309" s="29"/>
      <c r="D1309" s="29"/>
      <c r="E1309" s="29"/>
      <c r="F1309" s="29"/>
      <c r="G1309" s="29"/>
      <c r="H1309" s="58"/>
    </row>
    <row r="1310" spans="1:8" s="27" customFormat="1" x14ac:dyDescent="0.25">
      <c r="A1310" s="80"/>
      <c r="B1310" s="44"/>
      <c r="C1310" s="29"/>
      <c r="D1310" s="29"/>
      <c r="E1310" s="29"/>
      <c r="F1310" s="29"/>
      <c r="G1310" s="29"/>
      <c r="H1310" s="58"/>
    </row>
    <row r="1311" spans="1:8" s="27" customFormat="1" x14ac:dyDescent="0.25">
      <c r="A1311" s="80"/>
      <c r="B1311" s="44"/>
      <c r="C1311" s="29"/>
      <c r="D1311" s="29"/>
      <c r="E1311" s="29"/>
      <c r="F1311" s="29"/>
      <c r="G1311" s="29"/>
      <c r="H1311" s="58"/>
    </row>
    <row r="1312" spans="1:8" s="27" customFormat="1" x14ac:dyDescent="0.25">
      <c r="A1312" s="80"/>
      <c r="B1312" s="44"/>
      <c r="C1312" s="29"/>
      <c r="D1312" s="29"/>
      <c r="E1312" s="29"/>
      <c r="F1312" s="29"/>
      <c r="G1312" s="29"/>
      <c r="H1312" s="58"/>
    </row>
    <row r="1313" spans="1:8" s="27" customFormat="1" x14ac:dyDescent="0.25">
      <c r="A1313" s="80"/>
      <c r="B1313" s="44"/>
      <c r="C1313" s="29"/>
      <c r="D1313" s="29"/>
      <c r="E1313" s="29"/>
      <c r="F1313" s="29"/>
      <c r="G1313" s="29"/>
      <c r="H1313" s="58"/>
    </row>
    <row r="1314" spans="1:8" s="27" customFormat="1" x14ac:dyDescent="0.25">
      <c r="A1314" s="80"/>
      <c r="B1314" s="44"/>
      <c r="C1314" s="29"/>
      <c r="D1314" s="29"/>
      <c r="E1314" s="29"/>
      <c r="F1314" s="29"/>
      <c r="G1314" s="29"/>
      <c r="H1314" s="58"/>
    </row>
    <row r="1315" spans="1:8" s="27" customFormat="1" x14ac:dyDescent="0.25">
      <c r="A1315" s="80"/>
      <c r="B1315" s="44"/>
      <c r="C1315" s="29"/>
      <c r="D1315" s="29"/>
      <c r="E1315" s="29"/>
      <c r="F1315" s="29"/>
      <c r="G1315" s="29"/>
      <c r="H1315" s="58"/>
    </row>
    <row r="1316" spans="1:8" s="27" customFormat="1" x14ac:dyDescent="0.25">
      <c r="A1316" s="80"/>
      <c r="B1316" s="44"/>
      <c r="C1316" s="29"/>
      <c r="D1316" s="29"/>
      <c r="E1316" s="29"/>
      <c r="F1316" s="29"/>
      <c r="G1316" s="29"/>
      <c r="H1316" s="58"/>
    </row>
    <row r="1317" spans="1:8" s="27" customFormat="1" x14ac:dyDescent="0.25">
      <c r="A1317" s="80"/>
      <c r="B1317" s="44"/>
      <c r="C1317" s="29"/>
      <c r="D1317" s="29"/>
      <c r="E1317" s="29"/>
      <c r="F1317" s="29"/>
      <c r="G1317" s="29"/>
      <c r="H1317" s="58"/>
    </row>
    <row r="1318" spans="1:8" s="27" customFormat="1" x14ac:dyDescent="0.25">
      <c r="A1318" s="80"/>
      <c r="B1318" s="44"/>
      <c r="C1318" s="29"/>
      <c r="D1318" s="29"/>
      <c r="E1318" s="29"/>
      <c r="F1318" s="29"/>
      <c r="G1318" s="29"/>
      <c r="H1318" s="58"/>
    </row>
    <row r="1319" spans="1:8" s="27" customFormat="1" x14ac:dyDescent="0.25">
      <c r="A1319" s="80"/>
      <c r="B1319" s="44"/>
      <c r="C1319" s="29"/>
      <c r="D1319" s="29"/>
      <c r="E1319" s="29"/>
      <c r="F1319" s="29"/>
      <c r="G1319" s="29"/>
      <c r="H1319" s="58"/>
    </row>
    <row r="1320" spans="1:8" s="27" customFormat="1" x14ac:dyDescent="0.25">
      <c r="A1320" s="80"/>
      <c r="B1320" s="44"/>
      <c r="C1320" s="29"/>
      <c r="D1320" s="29"/>
      <c r="E1320" s="29"/>
      <c r="F1320" s="29"/>
      <c r="G1320" s="29"/>
      <c r="H1320" s="58"/>
    </row>
    <row r="1321" spans="1:8" s="27" customFormat="1" x14ac:dyDescent="0.25">
      <c r="A1321" s="80"/>
      <c r="B1321" s="44"/>
      <c r="C1321" s="29"/>
      <c r="D1321" s="29"/>
      <c r="E1321" s="29"/>
      <c r="F1321" s="29"/>
      <c r="G1321" s="29"/>
      <c r="H1321" s="58"/>
    </row>
    <row r="1322" spans="1:8" s="27" customFormat="1" x14ac:dyDescent="0.25">
      <c r="A1322" s="80"/>
      <c r="B1322" s="44"/>
      <c r="C1322" s="29"/>
      <c r="D1322" s="29"/>
      <c r="E1322" s="29"/>
      <c r="F1322" s="29"/>
      <c r="G1322" s="29"/>
      <c r="H1322" s="58"/>
    </row>
    <row r="1323" spans="1:8" s="27" customFormat="1" x14ac:dyDescent="0.25">
      <c r="A1323" s="80"/>
      <c r="B1323" s="44"/>
      <c r="C1323" s="29"/>
      <c r="D1323" s="29"/>
      <c r="E1323" s="29"/>
      <c r="F1323" s="29"/>
      <c r="G1323" s="29"/>
      <c r="H1323" s="58"/>
    </row>
    <row r="1324" spans="1:8" s="27" customFormat="1" x14ac:dyDescent="0.25">
      <c r="A1324" s="80"/>
      <c r="B1324" s="44"/>
      <c r="C1324" s="29"/>
      <c r="D1324" s="29"/>
      <c r="E1324" s="29"/>
      <c r="F1324" s="29"/>
      <c r="G1324" s="29"/>
      <c r="H1324" s="58"/>
    </row>
    <row r="1325" spans="1:8" s="27" customFormat="1" x14ac:dyDescent="0.25">
      <c r="A1325" s="80"/>
      <c r="B1325" s="44"/>
      <c r="C1325" s="29"/>
      <c r="D1325" s="29"/>
      <c r="E1325" s="29"/>
      <c r="F1325" s="29"/>
      <c r="G1325" s="29"/>
      <c r="H1325" s="58"/>
    </row>
    <row r="1326" spans="1:8" s="27" customFormat="1" x14ac:dyDescent="0.25">
      <c r="A1326" s="80"/>
      <c r="B1326" s="44"/>
      <c r="C1326" s="29"/>
      <c r="D1326" s="29"/>
      <c r="E1326" s="29"/>
      <c r="F1326" s="29"/>
      <c r="G1326" s="29"/>
      <c r="H1326" s="58"/>
    </row>
    <row r="1327" spans="1:8" s="27" customFormat="1" x14ac:dyDescent="0.25">
      <c r="A1327" s="80"/>
      <c r="B1327" s="44"/>
      <c r="C1327" s="29"/>
      <c r="D1327" s="29"/>
      <c r="E1327" s="29"/>
      <c r="F1327" s="29"/>
      <c r="G1327" s="29"/>
      <c r="H1327" s="58"/>
    </row>
    <row r="1328" spans="1:8" s="27" customFormat="1" x14ac:dyDescent="0.25">
      <c r="A1328" s="80"/>
      <c r="B1328" s="44"/>
      <c r="C1328" s="29"/>
      <c r="D1328" s="29"/>
      <c r="E1328" s="29"/>
      <c r="F1328" s="29"/>
      <c r="G1328" s="29"/>
      <c r="H1328" s="58"/>
    </row>
    <row r="1329" spans="1:8" s="27" customFormat="1" x14ac:dyDescent="0.25">
      <c r="A1329" s="80"/>
      <c r="B1329" s="44"/>
      <c r="C1329" s="29"/>
      <c r="D1329" s="29"/>
      <c r="E1329" s="29"/>
      <c r="F1329" s="29"/>
      <c r="G1329" s="29"/>
      <c r="H1329" s="58"/>
    </row>
    <row r="1330" spans="1:8" s="27" customFormat="1" x14ac:dyDescent="0.25">
      <c r="A1330" s="80"/>
      <c r="B1330" s="44"/>
      <c r="C1330" s="29"/>
      <c r="D1330" s="29"/>
      <c r="E1330" s="29"/>
      <c r="F1330" s="29"/>
      <c r="G1330" s="29"/>
      <c r="H1330" s="58"/>
    </row>
    <row r="1331" spans="1:8" s="27" customFormat="1" x14ac:dyDescent="0.25">
      <c r="A1331" s="80"/>
      <c r="B1331" s="44"/>
      <c r="C1331" s="29"/>
      <c r="D1331" s="29"/>
      <c r="E1331" s="29"/>
      <c r="F1331" s="29"/>
      <c r="G1331" s="29"/>
      <c r="H1331" s="58"/>
    </row>
    <row r="1332" spans="1:8" s="27" customFormat="1" x14ac:dyDescent="0.25">
      <c r="A1332" s="80"/>
      <c r="B1332" s="44"/>
      <c r="C1332" s="29"/>
      <c r="D1332" s="29"/>
      <c r="E1332" s="29"/>
      <c r="F1332" s="29"/>
      <c r="G1332" s="29"/>
      <c r="H1332" s="58"/>
    </row>
    <row r="1333" spans="1:8" s="27" customFormat="1" x14ac:dyDescent="0.25">
      <c r="A1333" s="80"/>
      <c r="B1333" s="44"/>
      <c r="C1333" s="29"/>
      <c r="D1333" s="29"/>
      <c r="E1333" s="29"/>
      <c r="F1333" s="29"/>
      <c r="G1333" s="29"/>
      <c r="H1333" s="58"/>
    </row>
    <row r="1334" spans="1:8" s="27" customFormat="1" x14ac:dyDescent="0.25">
      <c r="A1334" s="80"/>
      <c r="B1334" s="44"/>
      <c r="C1334" s="29"/>
      <c r="D1334" s="29"/>
      <c r="E1334" s="29"/>
      <c r="F1334" s="29"/>
      <c r="G1334" s="29"/>
      <c r="H1334" s="58"/>
    </row>
    <row r="1335" spans="1:8" s="27" customFormat="1" x14ac:dyDescent="0.25">
      <c r="A1335" s="80"/>
      <c r="B1335" s="44"/>
      <c r="C1335" s="29"/>
      <c r="D1335" s="29"/>
      <c r="E1335" s="29"/>
      <c r="F1335" s="29"/>
      <c r="G1335" s="29"/>
      <c r="H1335" s="58"/>
    </row>
    <row r="1336" spans="1:8" s="27" customFormat="1" x14ac:dyDescent="0.25">
      <c r="A1336" s="80"/>
      <c r="B1336" s="44"/>
      <c r="C1336" s="29"/>
      <c r="D1336" s="29"/>
      <c r="E1336" s="29"/>
      <c r="F1336" s="29"/>
      <c r="G1336" s="29"/>
      <c r="H1336" s="58"/>
    </row>
    <row r="1337" spans="1:8" s="27" customFormat="1" x14ac:dyDescent="0.25">
      <c r="A1337" s="80"/>
      <c r="B1337" s="44"/>
      <c r="C1337" s="29"/>
      <c r="D1337" s="29"/>
      <c r="E1337" s="29"/>
      <c r="F1337" s="29"/>
      <c r="G1337" s="29"/>
      <c r="H1337" s="58"/>
    </row>
    <row r="1338" spans="1:8" s="27" customFormat="1" x14ac:dyDescent="0.25">
      <c r="A1338" s="80"/>
      <c r="B1338" s="44"/>
      <c r="C1338" s="29"/>
      <c r="D1338" s="29"/>
      <c r="E1338" s="29"/>
      <c r="F1338" s="29"/>
      <c r="G1338" s="29"/>
      <c r="H1338" s="58"/>
    </row>
    <row r="1339" spans="1:8" s="27" customFormat="1" x14ac:dyDescent="0.25">
      <c r="A1339" s="80"/>
      <c r="B1339" s="44"/>
      <c r="C1339" s="29"/>
      <c r="D1339" s="29"/>
      <c r="E1339" s="29"/>
      <c r="F1339" s="29"/>
      <c r="G1339" s="29"/>
      <c r="H1339" s="58"/>
    </row>
    <row r="1340" spans="1:8" s="27" customFormat="1" x14ac:dyDescent="0.25">
      <c r="A1340" s="80"/>
      <c r="B1340" s="44"/>
      <c r="C1340" s="29"/>
      <c r="D1340" s="29"/>
      <c r="E1340" s="29"/>
      <c r="F1340" s="29"/>
      <c r="G1340" s="29"/>
      <c r="H1340" s="58"/>
    </row>
    <row r="1341" spans="1:8" s="27" customFormat="1" x14ac:dyDescent="0.25">
      <c r="A1341" s="80"/>
      <c r="B1341" s="44"/>
      <c r="C1341" s="29"/>
      <c r="D1341" s="29"/>
      <c r="E1341" s="29"/>
      <c r="F1341" s="29"/>
      <c r="G1341" s="29"/>
      <c r="H1341" s="58"/>
    </row>
    <row r="1342" spans="1:8" s="27" customFormat="1" x14ac:dyDescent="0.25">
      <c r="A1342" s="80"/>
      <c r="B1342" s="44"/>
      <c r="C1342" s="29"/>
      <c r="D1342" s="29"/>
      <c r="E1342" s="29"/>
      <c r="F1342" s="29"/>
      <c r="G1342" s="29"/>
      <c r="H1342" s="58"/>
    </row>
    <row r="1343" spans="1:8" s="27" customFormat="1" x14ac:dyDescent="0.25">
      <c r="A1343" s="80"/>
      <c r="B1343" s="44"/>
      <c r="C1343" s="29"/>
      <c r="D1343" s="29"/>
      <c r="E1343" s="29"/>
      <c r="F1343" s="29"/>
      <c r="G1343" s="29"/>
      <c r="H1343" s="58"/>
    </row>
    <row r="1344" spans="1:8" s="27" customFormat="1" x14ac:dyDescent="0.25">
      <c r="A1344" s="80"/>
      <c r="B1344" s="44"/>
      <c r="C1344" s="29"/>
      <c r="D1344" s="29"/>
      <c r="E1344" s="29"/>
      <c r="F1344" s="29"/>
      <c r="G1344" s="29"/>
      <c r="H1344" s="58"/>
    </row>
    <row r="1345" spans="1:8" s="27" customFormat="1" x14ac:dyDescent="0.25">
      <c r="A1345" s="80"/>
      <c r="B1345" s="44"/>
      <c r="C1345" s="29"/>
      <c r="D1345" s="29"/>
      <c r="E1345" s="29"/>
      <c r="F1345" s="29"/>
      <c r="G1345" s="29"/>
      <c r="H1345" s="58"/>
    </row>
    <row r="1346" spans="1:8" s="27" customFormat="1" x14ac:dyDescent="0.25">
      <c r="A1346" s="80"/>
      <c r="B1346" s="44"/>
      <c r="C1346" s="29"/>
      <c r="D1346" s="29"/>
      <c r="E1346" s="29"/>
      <c r="F1346" s="29"/>
      <c r="G1346" s="29"/>
      <c r="H1346" s="58"/>
    </row>
    <row r="1347" spans="1:8" s="27" customFormat="1" x14ac:dyDescent="0.25">
      <c r="A1347" s="80"/>
      <c r="B1347" s="44"/>
      <c r="C1347" s="29"/>
      <c r="D1347" s="29"/>
      <c r="E1347" s="29"/>
      <c r="F1347" s="29"/>
      <c r="G1347" s="29"/>
      <c r="H1347" s="58"/>
    </row>
    <row r="1348" spans="1:8" s="27" customFormat="1" x14ac:dyDescent="0.25">
      <c r="A1348" s="80"/>
      <c r="B1348" s="44"/>
      <c r="C1348" s="29"/>
      <c r="D1348" s="29"/>
      <c r="E1348" s="29"/>
      <c r="F1348" s="29"/>
      <c r="G1348" s="29"/>
      <c r="H1348" s="58"/>
    </row>
    <row r="1349" spans="1:8" s="27" customFormat="1" x14ac:dyDescent="0.25">
      <c r="A1349" s="80"/>
      <c r="B1349" s="44"/>
      <c r="C1349" s="29"/>
      <c r="D1349" s="29"/>
      <c r="E1349" s="29"/>
      <c r="F1349" s="29"/>
      <c r="G1349" s="29"/>
      <c r="H1349" s="58"/>
    </row>
    <row r="1350" spans="1:8" s="27" customFormat="1" x14ac:dyDescent="0.25">
      <c r="A1350" s="80"/>
      <c r="B1350" s="44"/>
      <c r="C1350" s="29"/>
      <c r="D1350" s="29"/>
      <c r="E1350" s="29"/>
      <c r="F1350" s="29"/>
      <c r="G1350" s="29"/>
      <c r="H1350" s="58"/>
    </row>
    <row r="1351" spans="1:8" s="27" customFormat="1" x14ac:dyDescent="0.25">
      <c r="A1351" s="80"/>
      <c r="B1351" s="44"/>
      <c r="C1351" s="29"/>
      <c r="D1351" s="29"/>
      <c r="E1351" s="29"/>
      <c r="F1351" s="29"/>
      <c r="G1351" s="29"/>
      <c r="H1351" s="58"/>
    </row>
    <row r="1352" spans="1:8" s="27" customFormat="1" x14ac:dyDescent="0.25">
      <c r="A1352" s="80"/>
      <c r="B1352" s="44"/>
      <c r="C1352" s="29"/>
      <c r="D1352" s="29"/>
      <c r="E1352" s="29"/>
      <c r="F1352" s="29"/>
      <c r="G1352" s="29"/>
      <c r="H1352" s="58"/>
    </row>
    <row r="1353" spans="1:8" s="27" customFormat="1" x14ac:dyDescent="0.25">
      <c r="A1353" s="80"/>
      <c r="B1353" s="44"/>
      <c r="C1353" s="29"/>
      <c r="D1353" s="29"/>
      <c r="E1353" s="29"/>
      <c r="F1353" s="29"/>
      <c r="G1353" s="29"/>
      <c r="H1353" s="58"/>
    </row>
    <row r="1354" spans="1:8" s="27" customFormat="1" x14ac:dyDescent="0.25">
      <c r="A1354" s="80"/>
      <c r="B1354" s="44"/>
      <c r="C1354" s="29"/>
      <c r="D1354" s="29"/>
      <c r="E1354" s="29"/>
      <c r="F1354" s="29"/>
      <c r="G1354" s="29"/>
      <c r="H1354" s="58"/>
    </row>
    <row r="1355" spans="1:8" s="27" customFormat="1" x14ac:dyDescent="0.25">
      <c r="A1355" s="80"/>
      <c r="B1355" s="44"/>
      <c r="C1355" s="29"/>
      <c r="D1355" s="29"/>
      <c r="E1355" s="29"/>
      <c r="F1355" s="29"/>
      <c r="G1355" s="29"/>
      <c r="H1355" s="58"/>
    </row>
    <row r="1356" spans="1:8" s="27" customFormat="1" x14ac:dyDescent="0.25">
      <c r="A1356" s="80"/>
      <c r="B1356" s="44"/>
      <c r="C1356" s="29"/>
      <c r="D1356" s="29"/>
      <c r="E1356" s="29"/>
      <c r="F1356" s="29"/>
      <c r="G1356" s="29"/>
      <c r="H1356" s="58"/>
    </row>
    <row r="1357" spans="1:8" s="27" customFormat="1" x14ac:dyDescent="0.25">
      <c r="A1357" s="80"/>
      <c r="B1357" s="44"/>
      <c r="C1357" s="29"/>
      <c r="D1357" s="29"/>
      <c r="E1357" s="29"/>
      <c r="F1357" s="29"/>
      <c r="G1357" s="29"/>
      <c r="H1357" s="58"/>
    </row>
    <row r="1358" spans="1:8" s="27" customFormat="1" x14ac:dyDescent="0.25">
      <c r="A1358" s="80"/>
      <c r="B1358" s="44"/>
      <c r="C1358" s="29"/>
      <c r="D1358" s="29"/>
      <c r="E1358" s="29"/>
      <c r="F1358" s="29"/>
      <c r="G1358" s="29"/>
      <c r="H1358" s="58"/>
    </row>
    <row r="1359" spans="1:8" s="27" customFormat="1" x14ac:dyDescent="0.25">
      <c r="A1359" s="80"/>
      <c r="B1359" s="44"/>
      <c r="C1359" s="29"/>
      <c r="D1359" s="29"/>
      <c r="E1359" s="29"/>
      <c r="F1359" s="29"/>
      <c r="G1359" s="29"/>
      <c r="H1359" s="58"/>
    </row>
    <row r="1360" spans="1:8" s="27" customFormat="1" x14ac:dyDescent="0.25">
      <c r="A1360" s="80"/>
      <c r="B1360" s="44"/>
      <c r="C1360" s="29"/>
      <c r="D1360" s="29"/>
      <c r="E1360" s="29"/>
      <c r="F1360" s="29"/>
      <c r="G1360" s="29"/>
      <c r="H1360" s="58"/>
    </row>
    <row r="1361" spans="1:8" s="27" customFormat="1" x14ac:dyDescent="0.25">
      <c r="A1361" s="80"/>
      <c r="B1361" s="44"/>
      <c r="C1361" s="29"/>
      <c r="D1361" s="29"/>
      <c r="E1361" s="29"/>
      <c r="F1361" s="29"/>
      <c r="G1361" s="29"/>
      <c r="H1361" s="58"/>
    </row>
    <row r="1362" spans="1:8" s="27" customFormat="1" x14ac:dyDescent="0.25">
      <c r="A1362" s="80"/>
      <c r="B1362" s="44"/>
      <c r="C1362" s="29"/>
      <c r="D1362" s="29"/>
      <c r="E1362" s="29"/>
      <c r="F1362" s="29"/>
      <c r="G1362" s="29"/>
      <c r="H1362" s="58"/>
    </row>
    <row r="1363" spans="1:8" s="27" customFormat="1" x14ac:dyDescent="0.25">
      <c r="A1363" s="80"/>
      <c r="B1363" s="44"/>
      <c r="C1363" s="29"/>
      <c r="D1363" s="29"/>
      <c r="E1363" s="29"/>
      <c r="F1363" s="29"/>
      <c r="G1363" s="29"/>
      <c r="H1363" s="58"/>
    </row>
    <row r="1364" spans="1:8" s="27" customFormat="1" x14ac:dyDescent="0.25">
      <c r="A1364" s="80"/>
      <c r="B1364" s="44"/>
      <c r="C1364" s="29"/>
      <c r="D1364" s="29"/>
      <c r="E1364" s="29"/>
      <c r="F1364" s="29"/>
      <c r="G1364" s="29"/>
      <c r="H1364" s="58"/>
    </row>
    <row r="1365" spans="1:8" s="27" customFormat="1" x14ac:dyDescent="0.25">
      <c r="A1365" s="80"/>
      <c r="B1365" s="44"/>
      <c r="C1365" s="29"/>
      <c r="D1365" s="29"/>
      <c r="E1365" s="29"/>
      <c r="F1365" s="29"/>
      <c r="G1365" s="29"/>
      <c r="H1365" s="58"/>
    </row>
    <row r="1366" spans="1:8" s="27" customFormat="1" x14ac:dyDescent="0.25">
      <c r="A1366" s="80"/>
      <c r="B1366" s="44"/>
      <c r="C1366" s="29"/>
      <c r="D1366" s="29"/>
      <c r="E1366" s="29"/>
      <c r="F1366" s="29"/>
      <c r="G1366" s="29"/>
      <c r="H1366" s="58"/>
    </row>
    <row r="1367" spans="1:8" s="27" customFormat="1" x14ac:dyDescent="0.25">
      <c r="A1367" s="80"/>
      <c r="B1367" s="44"/>
      <c r="C1367" s="29"/>
      <c r="D1367" s="29"/>
      <c r="E1367" s="29"/>
      <c r="F1367" s="29"/>
      <c r="G1367" s="29"/>
      <c r="H1367" s="58"/>
    </row>
    <row r="1368" spans="1:8" s="27" customFormat="1" x14ac:dyDescent="0.25">
      <c r="A1368" s="80"/>
      <c r="B1368" s="44"/>
      <c r="C1368" s="29"/>
      <c r="D1368" s="29"/>
      <c r="E1368" s="29"/>
      <c r="F1368" s="29"/>
      <c r="G1368" s="29"/>
      <c r="H1368" s="58"/>
    </row>
    <row r="1369" spans="1:8" s="27" customFormat="1" x14ac:dyDescent="0.25">
      <c r="A1369" s="80"/>
      <c r="B1369" s="44"/>
      <c r="C1369" s="29"/>
      <c r="D1369" s="29"/>
      <c r="E1369" s="29"/>
      <c r="F1369" s="29"/>
      <c r="G1369" s="29"/>
      <c r="H1369" s="58"/>
    </row>
    <row r="1370" spans="1:8" s="27" customFormat="1" x14ac:dyDescent="0.25">
      <c r="A1370" s="80"/>
      <c r="B1370" s="44"/>
      <c r="C1370" s="29"/>
      <c r="D1370" s="29"/>
      <c r="E1370" s="29"/>
      <c r="F1370" s="29"/>
      <c r="G1370" s="29"/>
      <c r="H1370" s="58"/>
    </row>
    <row r="1371" spans="1:8" s="27" customFormat="1" x14ac:dyDescent="0.25">
      <c r="A1371" s="80"/>
      <c r="B1371" s="44"/>
      <c r="C1371" s="29"/>
      <c r="D1371" s="29"/>
      <c r="E1371" s="29"/>
      <c r="F1371" s="29"/>
      <c r="G1371" s="29"/>
      <c r="H1371" s="58"/>
    </row>
    <row r="1372" spans="1:8" s="27" customFormat="1" x14ac:dyDescent="0.25">
      <c r="A1372" s="80"/>
      <c r="B1372" s="44"/>
      <c r="C1372" s="29"/>
      <c r="D1372" s="29"/>
      <c r="E1372" s="29"/>
      <c r="F1372" s="29"/>
      <c r="G1372" s="29"/>
      <c r="H1372" s="58"/>
    </row>
    <row r="1373" spans="1:8" s="27" customFormat="1" x14ac:dyDescent="0.25">
      <c r="A1373" s="80"/>
      <c r="B1373" s="44"/>
      <c r="C1373" s="29"/>
      <c r="D1373" s="29"/>
      <c r="E1373" s="29"/>
      <c r="F1373" s="29"/>
      <c r="G1373" s="29"/>
      <c r="H1373" s="58"/>
    </row>
    <row r="1374" spans="1:8" s="27" customFormat="1" x14ac:dyDescent="0.25">
      <c r="A1374" s="80"/>
      <c r="B1374" s="44"/>
      <c r="C1374" s="29"/>
      <c r="D1374" s="29"/>
      <c r="E1374" s="29"/>
      <c r="F1374" s="29"/>
      <c r="G1374" s="29"/>
      <c r="H1374" s="58"/>
    </row>
    <row r="1375" spans="1:8" s="27" customFormat="1" x14ac:dyDescent="0.25">
      <c r="A1375" s="80"/>
      <c r="B1375" s="44"/>
      <c r="C1375" s="29"/>
      <c r="D1375" s="29"/>
      <c r="E1375" s="29"/>
      <c r="F1375" s="29"/>
      <c r="G1375" s="29"/>
      <c r="H1375" s="58"/>
    </row>
    <row r="1376" spans="1:8" s="27" customFormat="1" x14ac:dyDescent="0.25">
      <c r="A1376" s="80"/>
      <c r="B1376" s="44"/>
      <c r="C1376" s="29"/>
      <c r="D1376" s="29"/>
      <c r="E1376" s="29"/>
      <c r="F1376" s="29"/>
      <c r="G1376" s="29"/>
      <c r="H1376" s="58"/>
    </row>
    <row r="1377" spans="1:8" s="27" customFormat="1" x14ac:dyDescent="0.25">
      <c r="A1377" s="80"/>
      <c r="B1377" s="44"/>
      <c r="C1377" s="29"/>
      <c r="D1377" s="29"/>
      <c r="E1377" s="29"/>
      <c r="F1377" s="29"/>
      <c r="G1377" s="29"/>
      <c r="H1377" s="58"/>
    </row>
    <row r="1378" spans="1:8" s="27" customFormat="1" x14ac:dyDescent="0.25">
      <c r="A1378" s="80"/>
      <c r="B1378" s="44"/>
      <c r="C1378" s="29"/>
      <c r="D1378" s="29"/>
      <c r="E1378" s="29"/>
      <c r="F1378" s="29"/>
      <c r="G1378" s="29"/>
      <c r="H1378" s="58"/>
    </row>
    <row r="1379" spans="1:8" s="27" customFormat="1" x14ac:dyDescent="0.25">
      <c r="A1379" s="80"/>
      <c r="B1379" s="44"/>
      <c r="C1379" s="29"/>
      <c r="D1379" s="29"/>
      <c r="E1379" s="29"/>
      <c r="F1379" s="29"/>
      <c r="G1379" s="29"/>
      <c r="H1379" s="58"/>
    </row>
    <row r="1380" spans="1:8" s="27" customFormat="1" x14ac:dyDescent="0.25">
      <c r="A1380" s="80"/>
      <c r="B1380" s="44"/>
      <c r="C1380" s="29"/>
      <c r="D1380" s="29"/>
      <c r="E1380" s="29"/>
      <c r="F1380" s="29"/>
      <c r="G1380" s="29"/>
      <c r="H1380" s="58"/>
    </row>
    <row r="1381" spans="1:8" s="27" customFormat="1" x14ac:dyDescent="0.25">
      <c r="A1381" s="80"/>
      <c r="B1381" s="44"/>
      <c r="C1381" s="29"/>
      <c r="D1381" s="29"/>
      <c r="E1381" s="29"/>
      <c r="F1381" s="29"/>
      <c r="G1381" s="29"/>
      <c r="H1381" s="58"/>
    </row>
    <row r="1382" spans="1:8" s="27" customFormat="1" x14ac:dyDescent="0.25">
      <c r="A1382" s="80"/>
      <c r="B1382" s="44"/>
      <c r="C1382" s="29"/>
      <c r="D1382" s="29"/>
      <c r="E1382" s="29"/>
      <c r="F1382" s="29"/>
      <c r="G1382" s="29"/>
      <c r="H1382" s="58"/>
    </row>
    <row r="1383" spans="1:8" s="27" customFormat="1" x14ac:dyDescent="0.25">
      <c r="A1383" s="80"/>
      <c r="B1383" s="44"/>
      <c r="C1383" s="29"/>
      <c r="D1383" s="29"/>
      <c r="E1383" s="29"/>
      <c r="F1383" s="29"/>
      <c r="G1383" s="29"/>
      <c r="H1383" s="58"/>
    </row>
    <row r="1384" spans="1:8" s="27" customFormat="1" x14ac:dyDescent="0.25">
      <c r="A1384" s="80"/>
      <c r="B1384" s="44"/>
      <c r="C1384" s="29"/>
      <c r="D1384" s="29"/>
      <c r="E1384" s="29"/>
      <c r="F1384" s="29"/>
      <c r="G1384" s="29"/>
      <c r="H1384" s="58"/>
    </row>
    <row r="1385" spans="1:8" s="27" customFormat="1" x14ac:dyDescent="0.25">
      <c r="A1385" s="80"/>
      <c r="B1385" s="44"/>
      <c r="C1385" s="29"/>
      <c r="D1385" s="29"/>
      <c r="E1385" s="29"/>
      <c r="F1385" s="29"/>
      <c r="G1385" s="29"/>
      <c r="H1385" s="58"/>
    </row>
    <row r="1386" spans="1:8" s="27" customFormat="1" x14ac:dyDescent="0.25">
      <c r="A1386" s="80"/>
      <c r="B1386" s="44"/>
      <c r="C1386" s="29"/>
      <c r="D1386" s="29"/>
      <c r="E1386" s="29"/>
      <c r="F1386" s="29"/>
      <c r="G1386" s="29"/>
      <c r="H1386" s="58"/>
    </row>
    <row r="1387" spans="1:8" s="27" customFormat="1" x14ac:dyDescent="0.25">
      <c r="A1387" s="80"/>
      <c r="B1387" s="44"/>
      <c r="C1387" s="29"/>
      <c r="D1387" s="29"/>
      <c r="E1387" s="29"/>
      <c r="F1387" s="29"/>
      <c r="G1387" s="29"/>
      <c r="H1387" s="58"/>
    </row>
    <row r="1388" spans="1:8" s="27" customFormat="1" x14ac:dyDescent="0.25">
      <c r="A1388" s="80"/>
      <c r="B1388" s="44"/>
      <c r="C1388" s="29"/>
      <c r="D1388" s="29"/>
      <c r="E1388" s="29"/>
      <c r="F1388" s="29"/>
      <c r="G1388" s="29"/>
      <c r="H1388" s="58"/>
    </row>
    <row r="1389" spans="1:8" s="27" customFormat="1" x14ac:dyDescent="0.25">
      <c r="A1389" s="80"/>
      <c r="B1389" s="44"/>
      <c r="C1389" s="29"/>
      <c r="D1389" s="29"/>
      <c r="E1389" s="29"/>
      <c r="F1389" s="29"/>
      <c r="G1389" s="29"/>
      <c r="H1389" s="58"/>
    </row>
    <row r="1390" spans="1:8" s="27" customFormat="1" x14ac:dyDescent="0.25">
      <c r="A1390" s="80"/>
      <c r="B1390" s="44"/>
      <c r="C1390" s="29"/>
      <c r="D1390" s="29"/>
      <c r="E1390" s="29"/>
      <c r="F1390" s="29"/>
      <c r="G1390" s="29"/>
      <c r="H1390" s="58"/>
    </row>
    <row r="1391" spans="1:8" s="27" customFormat="1" x14ac:dyDescent="0.25">
      <c r="A1391" s="80"/>
      <c r="B1391" s="44"/>
      <c r="C1391" s="29"/>
      <c r="D1391" s="29"/>
      <c r="E1391" s="29"/>
      <c r="F1391" s="29"/>
      <c r="G1391" s="29"/>
      <c r="H1391" s="58"/>
    </row>
    <row r="1392" spans="1:8" s="27" customFormat="1" x14ac:dyDescent="0.25">
      <c r="A1392" s="80"/>
      <c r="B1392" s="44"/>
      <c r="C1392" s="29"/>
      <c r="D1392" s="29"/>
      <c r="E1392" s="29"/>
      <c r="F1392" s="29"/>
      <c r="G1392" s="29"/>
      <c r="H1392" s="58"/>
    </row>
    <row r="1393" spans="1:8" s="27" customFormat="1" x14ac:dyDescent="0.25">
      <c r="A1393" s="80"/>
      <c r="B1393" s="44"/>
      <c r="C1393" s="29"/>
      <c r="D1393" s="29"/>
      <c r="E1393" s="29"/>
      <c r="F1393" s="29"/>
      <c r="G1393" s="29"/>
      <c r="H1393" s="58"/>
    </row>
    <row r="1394" spans="1:8" s="27" customFormat="1" x14ac:dyDescent="0.25">
      <c r="A1394" s="80"/>
      <c r="B1394" s="44"/>
      <c r="C1394" s="29"/>
      <c r="D1394" s="29"/>
      <c r="E1394" s="29"/>
      <c r="F1394" s="29"/>
      <c r="G1394" s="29"/>
      <c r="H1394" s="58"/>
    </row>
    <row r="1395" spans="1:8" s="27" customFormat="1" x14ac:dyDescent="0.25">
      <c r="A1395" s="80"/>
      <c r="B1395" s="44"/>
      <c r="C1395" s="29"/>
      <c r="D1395" s="29"/>
      <c r="E1395" s="29"/>
      <c r="F1395" s="29"/>
      <c r="G1395" s="29"/>
      <c r="H1395" s="58"/>
    </row>
    <row r="1396" spans="1:8" s="27" customFormat="1" x14ac:dyDescent="0.25">
      <c r="A1396" s="80"/>
      <c r="B1396" s="44"/>
      <c r="C1396" s="29"/>
      <c r="D1396" s="29"/>
      <c r="E1396" s="29"/>
      <c r="F1396" s="29"/>
      <c r="G1396" s="29"/>
      <c r="H1396" s="58"/>
    </row>
    <row r="1397" spans="1:8" s="27" customFormat="1" x14ac:dyDescent="0.25">
      <c r="A1397" s="80"/>
      <c r="B1397" s="44"/>
      <c r="C1397" s="29"/>
      <c r="D1397" s="29"/>
      <c r="E1397" s="29"/>
      <c r="F1397" s="29"/>
      <c r="G1397" s="29"/>
      <c r="H1397" s="58"/>
    </row>
    <row r="1398" spans="1:8" s="27" customFormat="1" x14ac:dyDescent="0.25">
      <c r="A1398" s="80"/>
      <c r="B1398" s="44"/>
      <c r="C1398" s="29"/>
      <c r="D1398" s="29"/>
      <c r="E1398" s="29"/>
      <c r="F1398" s="29"/>
      <c r="G1398" s="29"/>
      <c r="H1398" s="58"/>
    </row>
    <row r="1399" spans="1:8" s="27" customFormat="1" x14ac:dyDescent="0.25">
      <c r="A1399" s="80"/>
      <c r="B1399" s="44"/>
      <c r="C1399" s="29"/>
      <c r="D1399" s="29"/>
      <c r="E1399" s="29"/>
      <c r="F1399" s="29"/>
      <c r="G1399" s="29"/>
      <c r="H1399" s="58"/>
    </row>
    <row r="1400" spans="1:8" s="27" customFormat="1" x14ac:dyDescent="0.25">
      <c r="A1400" s="80"/>
      <c r="B1400" s="44"/>
      <c r="C1400" s="29"/>
      <c r="D1400" s="29"/>
      <c r="E1400" s="29"/>
      <c r="F1400" s="29"/>
      <c r="G1400" s="29"/>
      <c r="H1400" s="58"/>
    </row>
    <row r="1401" spans="1:8" s="27" customFormat="1" x14ac:dyDescent="0.25">
      <c r="A1401" s="80"/>
      <c r="B1401" s="44"/>
      <c r="C1401" s="29"/>
      <c r="D1401" s="29"/>
      <c r="E1401" s="29"/>
      <c r="F1401" s="29"/>
      <c r="G1401" s="29"/>
      <c r="H1401" s="58"/>
    </row>
    <row r="1402" spans="1:8" s="27" customFormat="1" x14ac:dyDescent="0.25">
      <c r="A1402" s="80"/>
      <c r="B1402" s="44"/>
      <c r="C1402" s="29"/>
      <c r="D1402" s="29"/>
      <c r="E1402" s="29"/>
      <c r="F1402" s="29"/>
      <c r="G1402" s="29"/>
      <c r="H1402" s="58"/>
    </row>
    <row r="1403" spans="1:8" s="27" customFormat="1" x14ac:dyDescent="0.25">
      <c r="A1403" s="80"/>
      <c r="B1403" s="44"/>
      <c r="C1403" s="29"/>
      <c r="D1403" s="29"/>
      <c r="E1403" s="29"/>
      <c r="F1403" s="29"/>
      <c r="G1403" s="29"/>
      <c r="H1403" s="58"/>
    </row>
    <row r="1404" spans="1:8" s="27" customFormat="1" x14ac:dyDescent="0.25">
      <c r="A1404" s="80"/>
      <c r="B1404" s="44"/>
      <c r="C1404" s="29"/>
      <c r="D1404" s="29"/>
      <c r="E1404" s="29"/>
      <c r="F1404" s="29"/>
      <c r="G1404" s="29"/>
      <c r="H1404" s="58"/>
    </row>
    <row r="1405" spans="1:8" s="27" customFormat="1" x14ac:dyDescent="0.25">
      <c r="A1405" s="80"/>
      <c r="B1405" s="44"/>
      <c r="C1405" s="29"/>
      <c r="D1405" s="29"/>
      <c r="E1405" s="29"/>
      <c r="F1405" s="29"/>
      <c r="G1405" s="29"/>
      <c r="H1405" s="58"/>
    </row>
    <row r="1406" spans="1:8" s="27" customFormat="1" x14ac:dyDescent="0.25">
      <c r="A1406" s="80"/>
      <c r="B1406" s="44"/>
      <c r="C1406" s="29"/>
      <c r="D1406" s="29"/>
      <c r="E1406" s="29"/>
      <c r="F1406" s="29"/>
      <c r="G1406" s="29"/>
      <c r="H1406" s="58"/>
    </row>
    <row r="1407" spans="1:8" s="27" customFormat="1" x14ac:dyDescent="0.25">
      <c r="A1407" s="80"/>
      <c r="B1407" s="44"/>
      <c r="C1407" s="29"/>
      <c r="D1407" s="29"/>
      <c r="E1407" s="29"/>
      <c r="F1407" s="29"/>
      <c r="G1407" s="29"/>
      <c r="H1407" s="58"/>
    </row>
    <row r="1408" spans="1:8" s="27" customFormat="1" x14ac:dyDescent="0.25">
      <c r="A1408" s="80"/>
      <c r="B1408" s="44"/>
      <c r="C1408" s="29"/>
      <c r="D1408" s="29"/>
      <c r="E1408" s="29"/>
      <c r="F1408" s="29"/>
      <c r="G1408" s="29"/>
      <c r="H1408" s="58"/>
    </row>
    <row r="1409" spans="1:8" s="27" customFormat="1" x14ac:dyDescent="0.25">
      <c r="A1409" s="80"/>
      <c r="B1409" s="44"/>
      <c r="C1409" s="29"/>
      <c r="D1409" s="29"/>
      <c r="E1409" s="29"/>
      <c r="F1409" s="29"/>
      <c r="G1409" s="29"/>
      <c r="H1409" s="58"/>
    </row>
    <row r="1410" spans="1:8" s="27" customFormat="1" x14ac:dyDescent="0.25">
      <c r="A1410" s="80"/>
      <c r="B1410" s="44"/>
      <c r="C1410" s="29"/>
      <c r="D1410" s="29"/>
      <c r="E1410" s="29"/>
      <c r="F1410" s="29"/>
      <c r="G1410" s="29"/>
      <c r="H1410" s="58"/>
    </row>
    <row r="1411" spans="1:8" s="27" customFormat="1" x14ac:dyDescent="0.25">
      <c r="A1411" s="80"/>
      <c r="B1411" s="44"/>
      <c r="C1411" s="29"/>
      <c r="D1411" s="29"/>
      <c r="E1411" s="29"/>
      <c r="F1411" s="29"/>
      <c r="G1411" s="29"/>
      <c r="H1411" s="58"/>
    </row>
    <row r="1412" spans="1:8" s="27" customFormat="1" x14ac:dyDescent="0.25">
      <c r="A1412" s="80"/>
      <c r="B1412" s="44"/>
      <c r="C1412" s="29"/>
      <c r="D1412" s="29"/>
      <c r="E1412" s="29"/>
      <c r="F1412" s="29"/>
      <c r="G1412" s="29"/>
      <c r="H1412" s="58"/>
    </row>
    <row r="1413" spans="1:8" s="27" customFormat="1" x14ac:dyDescent="0.25">
      <c r="A1413" s="80"/>
      <c r="B1413" s="44"/>
      <c r="C1413" s="29"/>
      <c r="D1413" s="29"/>
      <c r="E1413" s="29"/>
      <c r="F1413" s="29"/>
      <c r="G1413" s="29"/>
      <c r="H1413" s="58"/>
    </row>
    <row r="1414" spans="1:8" s="27" customFormat="1" x14ac:dyDescent="0.25">
      <c r="A1414" s="80"/>
      <c r="B1414" s="44"/>
      <c r="C1414" s="29"/>
      <c r="D1414" s="29"/>
      <c r="E1414" s="29"/>
      <c r="F1414" s="29"/>
      <c r="G1414" s="29"/>
      <c r="H1414" s="58"/>
    </row>
    <row r="1415" spans="1:8" s="27" customFormat="1" x14ac:dyDescent="0.25">
      <c r="A1415" s="80"/>
      <c r="B1415" s="44"/>
      <c r="C1415" s="29"/>
      <c r="D1415" s="29"/>
      <c r="E1415" s="29"/>
      <c r="F1415" s="29"/>
      <c r="G1415" s="29"/>
      <c r="H1415" s="58"/>
    </row>
    <row r="1416" spans="1:8" s="27" customFormat="1" x14ac:dyDescent="0.25">
      <c r="A1416" s="80"/>
      <c r="B1416" s="44"/>
      <c r="C1416" s="29"/>
      <c r="D1416" s="29"/>
      <c r="E1416" s="29"/>
      <c r="F1416" s="29"/>
      <c r="G1416" s="29"/>
      <c r="H1416" s="58"/>
    </row>
    <row r="1417" spans="1:8" s="27" customFormat="1" x14ac:dyDescent="0.25">
      <c r="A1417" s="80"/>
      <c r="B1417" s="44"/>
      <c r="C1417" s="29"/>
      <c r="D1417" s="29"/>
      <c r="E1417" s="29"/>
      <c r="F1417" s="29"/>
      <c r="G1417" s="29"/>
      <c r="H1417" s="58"/>
    </row>
    <row r="1418" spans="1:8" s="27" customFormat="1" x14ac:dyDescent="0.25">
      <c r="A1418" s="80"/>
      <c r="B1418" s="44"/>
      <c r="C1418" s="29"/>
      <c r="D1418" s="29"/>
      <c r="E1418" s="29"/>
      <c r="F1418" s="29"/>
      <c r="G1418" s="29"/>
      <c r="H1418" s="58"/>
    </row>
    <row r="1419" spans="1:8" s="27" customFormat="1" x14ac:dyDescent="0.25">
      <c r="A1419" s="80"/>
      <c r="B1419" s="44"/>
      <c r="C1419" s="29"/>
      <c r="D1419" s="29"/>
      <c r="E1419" s="29"/>
      <c r="F1419" s="29"/>
      <c r="G1419" s="29"/>
      <c r="H1419" s="58"/>
    </row>
    <row r="1420" spans="1:8" s="27" customFormat="1" x14ac:dyDescent="0.25">
      <c r="A1420" s="80"/>
      <c r="B1420" s="44"/>
      <c r="C1420" s="29"/>
      <c r="D1420" s="29"/>
      <c r="E1420" s="29"/>
      <c r="F1420" s="29"/>
      <c r="G1420" s="29"/>
      <c r="H1420" s="58"/>
    </row>
    <row r="1421" spans="1:8" s="27" customFormat="1" x14ac:dyDescent="0.25">
      <c r="A1421" s="80"/>
      <c r="B1421" s="44"/>
      <c r="C1421" s="29"/>
      <c r="D1421" s="29"/>
      <c r="E1421" s="29"/>
      <c r="F1421" s="29"/>
      <c r="G1421" s="29"/>
      <c r="H1421" s="58"/>
    </row>
    <row r="1422" spans="1:8" s="27" customFormat="1" x14ac:dyDescent="0.25">
      <c r="A1422" s="80"/>
      <c r="B1422" s="44"/>
      <c r="C1422" s="29"/>
      <c r="D1422" s="29"/>
      <c r="E1422" s="29"/>
      <c r="F1422" s="29"/>
      <c r="G1422" s="29"/>
      <c r="H1422" s="58"/>
    </row>
    <row r="1423" spans="1:8" s="27" customFormat="1" x14ac:dyDescent="0.25">
      <c r="A1423" s="80"/>
      <c r="B1423" s="44"/>
      <c r="C1423" s="29"/>
      <c r="D1423" s="29"/>
      <c r="E1423" s="29"/>
      <c r="F1423" s="29"/>
      <c r="G1423" s="29"/>
      <c r="H1423" s="58"/>
    </row>
    <row r="1424" spans="1:8" s="27" customFormat="1" x14ac:dyDescent="0.25">
      <c r="A1424" s="80"/>
      <c r="B1424" s="44"/>
      <c r="C1424" s="29"/>
      <c r="D1424" s="29"/>
      <c r="E1424" s="29"/>
      <c r="F1424" s="29"/>
      <c r="G1424" s="29"/>
      <c r="H1424" s="58"/>
    </row>
    <row r="1425" spans="1:8" s="27" customFormat="1" x14ac:dyDescent="0.25">
      <c r="A1425" s="80"/>
      <c r="B1425" s="44"/>
      <c r="C1425" s="29"/>
      <c r="D1425" s="29"/>
      <c r="E1425" s="29"/>
      <c r="F1425" s="29"/>
      <c r="G1425" s="29"/>
      <c r="H1425" s="58"/>
    </row>
    <row r="1426" spans="1:8" s="27" customFormat="1" x14ac:dyDescent="0.25">
      <c r="A1426" s="80"/>
      <c r="B1426" s="44"/>
      <c r="C1426" s="29"/>
      <c r="D1426" s="29"/>
      <c r="E1426" s="29"/>
      <c r="F1426" s="29"/>
      <c r="G1426" s="29"/>
      <c r="H1426" s="58"/>
    </row>
    <row r="1427" spans="1:8" s="27" customFormat="1" x14ac:dyDescent="0.25">
      <c r="A1427" s="80"/>
      <c r="B1427" s="44"/>
      <c r="C1427" s="29"/>
      <c r="D1427" s="29"/>
      <c r="E1427" s="29"/>
      <c r="F1427" s="29"/>
      <c r="G1427" s="29"/>
      <c r="H1427" s="58"/>
    </row>
    <row r="1428" spans="1:8" s="27" customFormat="1" x14ac:dyDescent="0.25">
      <c r="A1428" s="80"/>
      <c r="B1428" s="44"/>
      <c r="C1428" s="29"/>
      <c r="D1428" s="29"/>
      <c r="E1428" s="29"/>
      <c r="F1428" s="29"/>
      <c r="G1428" s="29"/>
      <c r="H1428" s="58"/>
    </row>
    <row r="1429" spans="1:8" s="27" customFormat="1" x14ac:dyDescent="0.25">
      <c r="A1429" s="80"/>
      <c r="B1429" s="44"/>
      <c r="C1429" s="29"/>
      <c r="D1429" s="29"/>
      <c r="E1429" s="29"/>
      <c r="F1429" s="29"/>
      <c r="G1429" s="29"/>
      <c r="H1429" s="58"/>
    </row>
    <row r="1430" spans="1:8" s="27" customFormat="1" x14ac:dyDescent="0.25">
      <c r="A1430" s="80"/>
      <c r="B1430" s="44"/>
      <c r="C1430" s="29"/>
      <c r="D1430" s="29"/>
      <c r="E1430" s="29"/>
      <c r="F1430" s="29"/>
      <c r="G1430" s="29"/>
      <c r="H1430" s="58"/>
    </row>
    <row r="1431" spans="1:8" s="27" customFormat="1" x14ac:dyDescent="0.25">
      <c r="A1431" s="80"/>
      <c r="B1431" s="44"/>
      <c r="C1431" s="29"/>
      <c r="D1431" s="29"/>
      <c r="E1431" s="29"/>
      <c r="F1431" s="29"/>
      <c r="G1431" s="29"/>
      <c r="H1431" s="58"/>
    </row>
    <row r="1432" spans="1:8" s="27" customFormat="1" x14ac:dyDescent="0.25">
      <c r="A1432" s="80"/>
      <c r="B1432" s="44"/>
      <c r="C1432" s="29"/>
      <c r="D1432" s="29"/>
      <c r="E1432" s="29"/>
      <c r="F1432" s="29"/>
      <c r="G1432" s="29"/>
      <c r="H1432" s="58"/>
    </row>
    <row r="1433" spans="1:8" s="27" customFormat="1" x14ac:dyDescent="0.25">
      <c r="A1433" s="80"/>
      <c r="B1433" s="44"/>
      <c r="C1433" s="29"/>
      <c r="D1433" s="29"/>
      <c r="E1433" s="29"/>
      <c r="F1433" s="29"/>
      <c r="G1433" s="29"/>
      <c r="H1433" s="58"/>
    </row>
    <row r="1434" spans="1:8" s="27" customFormat="1" x14ac:dyDescent="0.25">
      <c r="A1434" s="80"/>
      <c r="B1434" s="44"/>
      <c r="C1434" s="29"/>
      <c r="D1434" s="29"/>
      <c r="E1434" s="29"/>
      <c r="F1434" s="29"/>
      <c r="G1434" s="29"/>
      <c r="H1434" s="58"/>
    </row>
    <row r="1435" spans="1:8" s="27" customFormat="1" x14ac:dyDescent="0.25">
      <c r="A1435" s="80"/>
      <c r="B1435" s="44"/>
      <c r="C1435" s="29"/>
      <c r="D1435" s="29"/>
      <c r="E1435" s="29"/>
      <c r="F1435" s="29"/>
      <c r="G1435" s="29"/>
      <c r="H1435" s="58"/>
    </row>
    <row r="1436" spans="1:8" s="27" customFormat="1" x14ac:dyDescent="0.25">
      <c r="A1436" s="80"/>
      <c r="B1436" s="44"/>
      <c r="C1436" s="29"/>
      <c r="D1436" s="29"/>
      <c r="E1436" s="29"/>
      <c r="F1436" s="29"/>
      <c r="G1436" s="29"/>
      <c r="H1436" s="58"/>
    </row>
    <row r="1437" spans="1:8" s="27" customFormat="1" x14ac:dyDescent="0.25">
      <c r="A1437" s="80"/>
      <c r="B1437" s="44"/>
      <c r="C1437" s="29"/>
      <c r="D1437" s="29"/>
      <c r="E1437" s="29"/>
      <c r="F1437" s="29"/>
      <c r="G1437" s="29"/>
      <c r="H1437" s="58"/>
    </row>
    <row r="1438" spans="1:8" s="27" customFormat="1" x14ac:dyDescent="0.25">
      <c r="A1438" s="80"/>
      <c r="B1438" s="44"/>
      <c r="C1438" s="29"/>
      <c r="D1438" s="29"/>
      <c r="E1438" s="29"/>
      <c r="F1438" s="29"/>
      <c r="G1438" s="29"/>
      <c r="H1438" s="58"/>
    </row>
    <row r="1439" spans="1:8" s="27" customFormat="1" x14ac:dyDescent="0.25">
      <c r="A1439" s="80"/>
      <c r="B1439" s="44"/>
      <c r="C1439" s="29"/>
      <c r="D1439" s="29"/>
      <c r="E1439" s="29"/>
      <c r="F1439" s="29"/>
      <c r="G1439" s="29"/>
      <c r="H1439" s="58"/>
    </row>
    <row r="1440" spans="1:8" s="27" customFormat="1" x14ac:dyDescent="0.25">
      <c r="A1440" s="80"/>
      <c r="B1440" s="44"/>
      <c r="C1440" s="29"/>
      <c r="D1440" s="29"/>
      <c r="E1440" s="29"/>
      <c r="F1440" s="29"/>
      <c r="G1440" s="29"/>
      <c r="H1440" s="58"/>
    </row>
    <row r="1441" spans="1:8" s="27" customFormat="1" x14ac:dyDescent="0.25">
      <c r="A1441" s="80"/>
      <c r="B1441" s="44"/>
      <c r="C1441" s="29"/>
      <c r="D1441" s="29"/>
      <c r="E1441" s="29"/>
      <c r="F1441" s="29"/>
      <c r="G1441" s="29"/>
      <c r="H1441" s="58"/>
    </row>
    <row r="1442" spans="1:8" s="27" customFormat="1" x14ac:dyDescent="0.25">
      <c r="A1442" s="80"/>
      <c r="B1442" s="44"/>
      <c r="C1442" s="29"/>
      <c r="D1442" s="29"/>
      <c r="E1442" s="29"/>
      <c r="F1442" s="29"/>
      <c r="G1442" s="29"/>
      <c r="H1442" s="58"/>
    </row>
    <row r="1443" spans="1:8" s="27" customFormat="1" x14ac:dyDescent="0.25">
      <c r="A1443" s="80"/>
      <c r="B1443" s="44"/>
      <c r="C1443" s="29"/>
      <c r="D1443" s="29"/>
      <c r="E1443" s="29"/>
      <c r="F1443" s="29"/>
      <c r="G1443" s="29"/>
      <c r="H1443" s="58"/>
    </row>
    <row r="1444" spans="1:8" s="27" customFormat="1" x14ac:dyDescent="0.25">
      <c r="A1444" s="80"/>
      <c r="B1444" s="44"/>
      <c r="C1444" s="29"/>
      <c r="D1444" s="29"/>
      <c r="E1444" s="29"/>
      <c r="F1444" s="29"/>
      <c r="G1444" s="29"/>
      <c r="H1444" s="58"/>
    </row>
    <row r="1445" spans="1:8" s="27" customFormat="1" x14ac:dyDescent="0.25">
      <c r="A1445" s="80"/>
      <c r="B1445" s="44"/>
      <c r="C1445" s="29"/>
      <c r="D1445" s="29"/>
      <c r="E1445" s="29"/>
      <c r="F1445" s="29"/>
      <c r="G1445" s="29"/>
      <c r="H1445" s="58"/>
    </row>
    <row r="1446" spans="1:8" s="27" customFormat="1" x14ac:dyDescent="0.25">
      <c r="A1446" s="80"/>
      <c r="B1446" s="44"/>
      <c r="C1446" s="29"/>
      <c r="D1446" s="29"/>
      <c r="E1446" s="29"/>
      <c r="F1446" s="29"/>
      <c r="G1446" s="29"/>
      <c r="H1446" s="58"/>
    </row>
    <row r="1447" spans="1:8" s="27" customFormat="1" x14ac:dyDescent="0.25">
      <c r="A1447" s="80"/>
      <c r="B1447" s="44"/>
      <c r="C1447" s="29"/>
      <c r="D1447" s="29"/>
      <c r="E1447" s="29"/>
      <c r="F1447" s="29"/>
      <c r="G1447" s="29"/>
      <c r="H1447" s="58"/>
    </row>
    <row r="1448" spans="1:8" s="27" customFormat="1" x14ac:dyDescent="0.25">
      <c r="A1448" s="80"/>
      <c r="B1448" s="44"/>
      <c r="C1448" s="29"/>
      <c r="D1448" s="29"/>
      <c r="E1448" s="29"/>
      <c r="F1448" s="29"/>
      <c r="G1448" s="29"/>
      <c r="H1448" s="58"/>
    </row>
    <row r="1449" spans="1:8" s="27" customFormat="1" x14ac:dyDescent="0.25">
      <c r="A1449" s="80"/>
      <c r="B1449" s="44"/>
      <c r="C1449" s="29"/>
      <c r="D1449" s="29"/>
      <c r="E1449" s="29"/>
      <c r="F1449" s="29"/>
      <c r="G1449" s="29"/>
      <c r="H1449" s="58"/>
    </row>
    <row r="1450" spans="1:8" s="27" customFormat="1" x14ac:dyDescent="0.25">
      <c r="A1450" s="80"/>
      <c r="B1450" s="44"/>
      <c r="C1450" s="29"/>
      <c r="D1450" s="29"/>
      <c r="E1450" s="29"/>
      <c r="F1450" s="29"/>
      <c r="G1450" s="29"/>
      <c r="H1450" s="58"/>
    </row>
    <row r="1451" spans="1:8" s="27" customFormat="1" x14ac:dyDescent="0.25">
      <c r="A1451" s="80"/>
      <c r="B1451" s="44"/>
      <c r="C1451" s="29"/>
      <c r="D1451" s="29"/>
      <c r="E1451" s="29"/>
      <c r="F1451" s="29"/>
      <c r="G1451" s="29"/>
      <c r="H1451" s="58"/>
    </row>
    <row r="1452" spans="1:8" s="27" customFormat="1" x14ac:dyDescent="0.25">
      <c r="A1452" s="80"/>
      <c r="B1452" s="44"/>
      <c r="C1452" s="29"/>
      <c r="D1452" s="29"/>
      <c r="E1452" s="29"/>
      <c r="F1452" s="29"/>
      <c r="G1452" s="29"/>
      <c r="H1452" s="58"/>
    </row>
    <row r="1453" spans="1:8" s="27" customFormat="1" x14ac:dyDescent="0.25">
      <c r="A1453" s="80"/>
      <c r="B1453" s="44"/>
      <c r="C1453" s="29"/>
      <c r="D1453" s="29"/>
      <c r="E1453" s="29"/>
      <c r="F1453" s="29"/>
      <c r="G1453" s="29"/>
      <c r="H1453" s="58"/>
    </row>
    <row r="1454" spans="1:8" s="27" customFormat="1" x14ac:dyDescent="0.25">
      <c r="A1454" s="80"/>
      <c r="B1454" s="44"/>
      <c r="C1454" s="29"/>
      <c r="D1454" s="29"/>
      <c r="E1454" s="29"/>
      <c r="F1454" s="29"/>
      <c r="G1454" s="29"/>
      <c r="H1454" s="58"/>
    </row>
    <row r="1455" spans="1:8" s="27" customFormat="1" x14ac:dyDescent="0.25">
      <c r="A1455" s="80"/>
      <c r="B1455" s="44"/>
      <c r="C1455" s="29"/>
      <c r="D1455" s="29"/>
      <c r="E1455" s="29"/>
      <c r="F1455" s="29"/>
      <c r="G1455" s="29"/>
      <c r="H1455" s="58"/>
    </row>
    <row r="1456" spans="1:8" s="27" customFormat="1" x14ac:dyDescent="0.25">
      <c r="A1456" s="80"/>
      <c r="B1456" s="44"/>
      <c r="C1456" s="29"/>
      <c r="D1456" s="29"/>
      <c r="E1456" s="29"/>
      <c r="F1456" s="29"/>
      <c r="G1456" s="29"/>
      <c r="H1456" s="58"/>
    </row>
    <row r="1457" spans="1:8" s="27" customFormat="1" x14ac:dyDescent="0.25">
      <c r="A1457" s="80"/>
      <c r="B1457" s="44"/>
      <c r="C1457" s="29"/>
      <c r="D1457" s="29"/>
      <c r="E1457" s="29"/>
      <c r="F1457" s="29"/>
      <c r="G1457" s="29"/>
      <c r="H1457" s="58"/>
    </row>
    <row r="1458" spans="1:8" s="27" customFormat="1" x14ac:dyDescent="0.25">
      <c r="A1458" s="80"/>
      <c r="B1458" s="44"/>
      <c r="C1458" s="29"/>
      <c r="D1458" s="29"/>
      <c r="E1458" s="29"/>
      <c r="F1458" s="29"/>
      <c r="G1458" s="29"/>
      <c r="H1458" s="58"/>
    </row>
    <row r="1459" spans="1:8" s="27" customFormat="1" x14ac:dyDescent="0.25">
      <c r="A1459" s="80"/>
      <c r="B1459" s="44"/>
      <c r="C1459" s="29"/>
      <c r="D1459" s="29"/>
      <c r="E1459" s="29"/>
      <c r="F1459" s="29"/>
      <c r="G1459" s="29"/>
      <c r="H1459" s="58"/>
    </row>
    <row r="1460" spans="1:8" s="27" customFormat="1" x14ac:dyDescent="0.25">
      <c r="A1460" s="80"/>
      <c r="B1460" s="44"/>
      <c r="C1460" s="29"/>
      <c r="D1460" s="29"/>
      <c r="E1460" s="29"/>
      <c r="F1460" s="29"/>
      <c r="G1460" s="29"/>
      <c r="H1460" s="58"/>
    </row>
    <row r="1461" spans="1:8" s="27" customFormat="1" x14ac:dyDescent="0.25">
      <c r="A1461" s="80"/>
      <c r="B1461" s="44"/>
      <c r="C1461" s="29"/>
      <c r="D1461" s="29"/>
      <c r="E1461" s="29"/>
      <c r="F1461" s="29"/>
      <c r="G1461" s="29"/>
      <c r="H1461" s="58"/>
    </row>
    <row r="1462" spans="1:8" s="27" customFormat="1" x14ac:dyDescent="0.25">
      <c r="A1462" s="80"/>
      <c r="B1462" s="44"/>
      <c r="C1462" s="29"/>
      <c r="D1462" s="29"/>
      <c r="E1462" s="29"/>
      <c r="F1462" s="29"/>
      <c r="G1462" s="29"/>
      <c r="H1462" s="58"/>
    </row>
    <row r="1463" spans="1:8" s="27" customFormat="1" x14ac:dyDescent="0.25">
      <c r="A1463" s="80"/>
      <c r="B1463" s="44"/>
      <c r="C1463" s="29"/>
      <c r="D1463" s="29"/>
      <c r="E1463" s="29"/>
      <c r="F1463" s="29"/>
      <c r="G1463" s="29"/>
      <c r="H1463" s="58"/>
    </row>
    <row r="1464" spans="1:8" s="27" customFormat="1" x14ac:dyDescent="0.25">
      <c r="A1464" s="80"/>
      <c r="B1464" s="44"/>
      <c r="C1464" s="29"/>
      <c r="D1464" s="29"/>
      <c r="E1464" s="29"/>
      <c r="F1464" s="29"/>
      <c r="G1464" s="29"/>
      <c r="H1464" s="58"/>
    </row>
    <row r="1465" spans="1:8" s="27" customFormat="1" x14ac:dyDescent="0.25">
      <c r="A1465" s="80"/>
      <c r="B1465" s="44"/>
      <c r="C1465" s="29"/>
      <c r="D1465" s="29"/>
      <c r="E1465" s="29"/>
      <c r="F1465" s="29"/>
      <c r="G1465" s="29"/>
      <c r="H1465" s="58"/>
    </row>
    <row r="1466" spans="1:8" s="27" customFormat="1" x14ac:dyDescent="0.25">
      <c r="A1466" s="80"/>
      <c r="B1466" s="44"/>
      <c r="C1466" s="29"/>
      <c r="D1466" s="29"/>
      <c r="E1466" s="29"/>
      <c r="F1466" s="29"/>
      <c r="G1466" s="29"/>
      <c r="H1466" s="58"/>
    </row>
    <row r="1467" spans="1:8" s="27" customFormat="1" x14ac:dyDescent="0.25">
      <c r="A1467" s="80"/>
      <c r="B1467" s="44"/>
      <c r="C1467" s="29"/>
      <c r="D1467" s="29"/>
      <c r="E1467" s="29"/>
      <c r="F1467" s="29"/>
      <c r="G1467" s="29"/>
      <c r="H1467" s="58"/>
    </row>
    <row r="1468" spans="1:8" s="27" customFormat="1" x14ac:dyDescent="0.25">
      <c r="A1468" s="80"/>
      <c r="B1468" s="44"/>
      <c r="C1468" s="29"/>
      <c r="D1468" s="29"/>
      <c r="E1468" s="29"/>
      <c r="F1468" s="29"/>
      <c r="G1468" s="29"/>
      <c r="H1468" s="58"/>
    </row>
    <row r="1469" spans="1:8" s="27" customFormat="1" x14ac:dyDescent="0.25">
      <c r="A1469" s="80"/>
      <c r="B1469" s="44"/>
      <c r="C1469" s="29"/>
      <c r="D1469" s="29"/>
      <c r="E1469" s="29"/>
      <c r="F1469" s="29"/>
      <c r="G1469" s="29"/>
      <c r="H1469" s="58"/>
    </row>
    <row r="1470" spans="1:8" s="27" customFormat="1" x14ac:dyDescent="0.25">
      <c r="A1470" s="80"/>
      <c r="B1470" s="44"/>
      <c r="C1470" s="29"/>
      <c r="D1470" s="29"/>
      <c r="E1470" s="29"/>
      <c r="F1470" s="29"/>
      <c r="G1470" s="29"/>
      <c r="H1470" s="58"/>
    </row>
    <row r="1471" spans="1:8" s="27" customFormat="1" x14ac:dyDescent="0.25">
      <c r="A1471" s="80"/>
      <c r="B1471" s="44"/>
      <c r="C1471" s="29"/>
      <c r="D1471" s="29"/>
      <c r="E1471" s="29"/>
      <c r="F1471" s="29"/>
      <c r="G1471" s="29"/>
      <c r="H1471" s="58"/>
    </row>
    <row r="1472" spans="1:8" s="27" customFormat="1" x14ac:dyDescent="0.25">
      <c r="A1472" s="80"/>
      <c r="B1472" s="44"/>
      <c r="C1472" s="29"/>
      <c r="D1472" s="29"/>
      <c r="E1472" s="29"/>
      <c r="F1472" s="29"/>
      <c r="G1472" s="29"/>
      <c r="H1472" s="58"/>
    </row>
    <row r="1473" spans="1:8" s="27" customFormat="1" x14ac:dyDescent="0.25">
      <c r="A1473" s="80"/>
      <c r="B1473" s="44"/>
      <c r="C1473" s="29"/>
      <c r="D1473" s="29"/>
      <c r="E1473" s="29"/>
      <c r="F1473" s="29"/>
      <c r="G1473" s="29"/>
      <c r="H1473" s="58"/>
    </row>
    <row r="1474" spans="1:8" s="27" customFormat="1" x14ac:dyDescent="0.25">
      <c r="A1474" s="80"/>
      <c r="B1474" s="44"/>
      <c r="C1474" s="29"/>
      <c r="D1474" s="29"/>
      <c r="E1474" s="29"/>
      <c r="F1474" s="29"/>
      <c r="G1474" s="29"/>
      <c r="H1474" s="58"/>
    </row>
    <row r="1475" spans="1:8" s="27" customFormat="1" x14ac:dyDescent="0.25">
      <c r="A1475" s="80"/>
      <c r="B1475" s="44"/>
      <c r="C1475" s="29"/>
      <c r="D1475" s="29"/>
      <c r="E1475" s="29"/>
      <c r="F1475" s="29"/>
      <c r="G1475" s="29"/>
      <c r="H1475" s="58"/>
    </row>
    <row r="1476" spans="1:8" s="27" customFormat="1" x14ac:dyDescent="0.25">
      <c r="A1476" s="80"/>
      <c r="B1476" s="44"/>
      <c r="C1476" s="29"/>
      <c r="D1476" s="29"/>
      <c r="E1476" s="29"/>
      <c r="F1476" s="29"/>
      <c r="G1476" s="29"/>
      <c r="H1476" s="58"/>
    </row>
    <row r="1477" spans="1:8" s="27" customFormat="1" x14ac:dyDescent="0.25">
      <c r="A1477" s="80"/>
      <c r="B1477" s="44"/>
      <c r="C1477" s="29"/>
      <c r="D1477" s="29"/>
      <c r="E1477" s="29"/>
      <c r="F1477" s="29"/>
      <c r="G1477" s="29"/>
      <c r="H1477" s="58"/>
    </row>
    <row r="1478" spans="1:8" s="27" customFormat="1" x14ac:dyDescent="0.25">
      <c r="A1478" s="80"/>
      <c r="B1478" s="44"/>
      <c r="C1478" s="29"/>
      <c r="D1478" s="29"/>
      <c r="E1478" s="29"/>
      <c r="F1478" s="29"/>
      <c r="G1478" s="29"/>
      <c r="H1478" s="58"/>
    </row>
    <row r="1479" spans="1:8" s="27" customFormat="1" x14ac:dyDescent="0.25">
      <c r="A1479" s="80"/>
      <c r="B1479" s="44"/>
      <c r="C1479" s="29"/>
      <c r="D1479" s="29"/>
      <c r="E1479" s="29"/>
      <c r="F1479" s="29"/>
      <c r="G1479" s="29"/>
      <c r="H1479" s="58"/>
    </row>
    <row r="1480" spans="1:8" s="27" customFormat="1" x14ac:dyDescent="0.25">
      <c r="A1480" s="80"/>
      <c r="B1480" s="44"/>
      <c r="C1480" s="29"/>
      <c r="D1480" s="29"/>
      <c r="E1480" s="29"/>
      <c r="F1480" s="29"/>
      <c r="G1480" s="29"/>
      <c r="H1480" s="58"/>
    </row>
    <row r="1481" spans="1:8" s="27" customFormat="1" x14ac:dyDescent="0.25">
      <c r="A1481" s="80"/>
      <c r="B1481" s="44"/>
      <c r="C1481" s="29"/>
      <c r="D1481" s="29"/>
      <c r="E1481" s="29"/>
      <c r="F1481" s="29"/>
      <c r="G1481" s="29"/>
      <c r="H1481" s="58"/>
    </row>
    <row r="1482" spans="1:8" s="27" customFormat="1" x14ac:dyDescent="0.25">
      <c r="A1482" s="80"/>
      <c r="B1482" s="44"/>
      <c r="C1482" s="29"/>
      <c r="D1482" s="29"/>
      <c r="E1482" s="29"/>
      <c r="F1482" s="29"/>
      <c r="G1482" s="29"/>
      <c r="H1482" s="58"/>
    </row>
    <row r="1483" spans="1:8" s="27" customFormat="1" x14ac:dyDescent="0.25">
      <c r="A1483" s="80"/>
      <c r="B1483" s="44"/>
      <c r="C1483" s="29"/>
      <c r="D1483" s="29"/>
      <c r="E1483" s="29"/>
      <c r="F1483" s="29"/>
      <c r="G1483" s="29"/>
      <c r="H1483" s="58"/>
    </row>
    <row r="1484" spans="1:8" s="27" customFormat="1" x14ac:dyDescent="0.25">
      <c r="A1484" s="80"/>
      <c r="B1484" s="44"/>
      <c r="C1484" s="29"/>
      <c r="D1484" s="29"/>
      <c r="E1484" s="29"/>
      <c r="F1484" s="29"/>
      <c r="G1484" s="29"/>
      <c r="H1484" s="58"/>
    </row>
    <row r="1485" spans="1:8" s="27" customFormat="1" x14ac:dyDescent="0.25">
      <c r="A1485" s="80"/>
      <c r="B1485" s="44"/>
      <c r="C1485" s="29"/>
      <c r="D1485" s="29"/>
      <c r="E1485" s="29"/>
      <c r="F1485" s="29"/>
      <c r="G1485" s="29"/>
      <c r="H1485" s="58"/>
    </row>
    <row r="1486" spans="1:8" s="27" customFormat="1" x14ac:dyDescent="0.25">
      <c r="A1486" s="80"/>
      <c r="B1486" s="44"/>
      <c r="C1486" s="29"/>
      <c r="D1486" s="29"/>
      <c r="E1486" s="29"/>
      <c r="F1486" s="29"/>
      <c r="G1486" s="29"/>
      <c r="H1486" s="58"/>
    </row>
    <row r="1487" spans="1:8" s="27" customFormat="1" x14ac:dyDescent="0.25">
      <c r="A1487" s="80"/>
      <c r="B1487" s="44"/>
      <c r="C1487" s="29"/>
      <c r="D1487" s="29"/>
      <c r="E1487" s="29"/>
      <c r="F1487" s="29"/>
      <c r="G1487" s="29"/>
      <c r="H1487" s="58"/>
    </row>
    <row r="1488" spans="1:8" s="27" customFormat="1" x14ac:dyDescent="0.25">
      <c r="A1488" s="80"/>
      <c r="B1488" s="44"/>
      <c r="C1488" s="29"/>
      <c r="D1488" s="29"/>
      <c r="E1488" s="29"/>
      <c r="F1488" s="29"/>
      <c r="G1488" s="29"/>
      <c r="H1488" s="58"/>
    </row>
    <row r="1489" spans="1:8" s="27" customFormat="1" x14ac:dyDescent="0.25">
      <c r="A1489" s="80"/>
      <c r="B1489" s="44"/>
      <c r="C1489" s="29"/>
      <c r="D1489" s="29"/>
      <c r="E1489" s="29"/>
      <c r="F1489" s="29"/>
      <c r="G1489" s="29"/>
      <c r="H1489" s="58"/>
    </row>
    <row r="1490" spans="1:8" s="27" customFormat="1" x14ac:dyDescent="0.25">
      <c r="A1490" s="80"/>
      <c r="B1490" s="44"/>
      <c r="C1490" s="29"/>
      <c r="D1490" s="29"/>
      <c r="E1490" s="29"/>
      <c r="F1490" s="29"/>
      <c r="G1490" s="29"/>
      <c r="H1490" s="58"/>
    </row>
    <row r="1491" spans="1:8" s="27" customFormat="1" x14ac:dyDescent="0.25">
      <c r="A1491" s="80"/>
      <c r="B1491" s="44"/>
      <c r="C1491" s="29"/>
      <c r="D1491" s="29"/>
      <c r="E1491" s="29"/>
      <c r="F1491" s="29"/>
      <c r="G1491" s="29"/>
      <c r="H1491" s="58"/>
    </row>
    <row r="1492" spans="1:8" s="27" customFormat="1" x14ac:dyDescent="0.25">
      <c r="A1492" s="80"/>
      <c r="B1492" s="44"/>
      <c r="C1492" s="29"/>
      <c r="D1492" s="29"/>
      <c r="E1492" s="29"/>
      <c r="F1492" s="29"/>
      <c r="G1492" s="29"/>
      <c r="H1492" s="58"/>
    </row>
    <row r="1493" spans="1:8" s="27" customFormat="1" x14ac:dyDescent="0.25">
      <c r="A1493" s="80"/>
      <c r="B1493" s="44"/>
      <c r="C1493" s="29"/>
      <c r="D1493" s="29"/>
      <c r="E1493" s="29"/>
      <c r="F1493" s="29"/>
      <c r="G1493" s="29"/>
      <c r="H1493" s="58"/>
    </row>
    <row r="1494" spans="1:8" s="27" customFormat="1" x14ac:dyDescent="0.25">
      <c r="A1494" s="80"/>
      <c r="B1494" s="44"/>
      <c r="C1494" s="29"/>
      <c r="D1494" s="29"/>
      <c r="E1494" s="29"/>
      <c r="F1494" s="29"/>
      <c r="G1494" s="29"/>
      <c r="H1494" s="58"/>
    </row>
    <row r="1495" spans="1:8" s="27" customFormat="1" x14ac:dyDescent="0.25">
      <c r="A1495" s="80"/>
      <c r="B1495" s="44"/>
      <c r="C1495" s="29"/>
      <c r="D1495" s="29"/>
      <c r="E1495" s="29"/>
      <c r="F1495" s="29"/>
      <c r="G1495" s="29"/>
      <c r="H1495" s="58"/>
    </row>
    <row r="1496" spans="1:8" s="27" customFormat="1" x14ac:dyDescent="0.25">
      <c r="A1496" s="80"/>
      <c r="B1496" s="44"/>
      <c r="C1496" s="29"/>
      <c r="D1496" s="29"/>
      <c r="E1496" s="29"/>
      <c r="F1496" s="29"/>
      <c r="G1496" s="29"/>
      <c r="H1496" s="58"/>
    </row>
    <row r="1497" spans="1:8" s="27" customFormat="1" x14ac:dyDescent="0.25">
      <c r="A1497" s="80"/>
      <c r="B1497" s="44"/>
      <c r="C1497" s="29"/>
      <c r="D1497" s="29"/>
      <c r="E1497" s="29"/>
      <c r="F1497" s="29"/>
      <c r="G1497" s="29"/>
      <c r="H1497" s="58"/>
    </row>
    <row r="1498" spans="1:8" s="27" customFormat="1" x14ac:dyDescent="0.25">
      <c r="A1498" s="80"/>
      <c r="B1498" s="44"/>
      <c r="C1498" s="29"/>
      <c r="D1498" s="29"/>
      <c r="E1498" s="29"/>
      <c r="F1498" s="29"/>
      <c r="G1498" s="29"/>
      <c r="H1498" s="58"/>
    </row>
    <row r="1499" spans="1:8" s="27" customFormat="1" x14ac:dyDescent="0.25">
      <c r="A1499" s="80"/>
      <c r="B1499" s="44"/>
      <c r="C1499" s="29"/>
      <c r="D1499" s="29"/>
      <c r="E1499" s="29"/>
      <c r="F1499" s="29"/>
      <c r="G1499" s="29"/>
      <c r="H1499" s="58"/>
    </row>
    <row r="1500" spans="1:8" s="27" customFormat="1" x14ac:dyDescent="0.25">
      <c r="A1500" s="80"/>
      <c r="B1500" s="44"/>
      <c r="C1500" s="29"/>
      <c r="D1500" s="29"/>
      <c r="E1500" s="29"/>
      <c r="F1500" s="29"/>
      <c r="G1500" s="29"/>
      <c r="H1500" s="58"/>
    </row>
    <row r="1501" spans="1:8" s="27" customFormat="1" x14ac:dyDescent="0.25">
      <c r="A1501" s="80"/>
      <c r="B1501" s="44"/>
      <c r="C1501" s="29"/>
      <c r="D1501" s="29"/>
      <c r="E1501" s="29"/>
      <c r="F1501" s="29"/>
      <c r="G1501" s="29"/>
      <c r="H1501" s="58"/>
    </row>
    <row r="1502" spans="1:8" s="27" customFormat="1" x14ac:dyDescent="0.25">
      <c r="A1502" s="80"/>
      <c r="B1502" s="44"/>
      <c r="C1502" s="29"/>
      <c r="D1502" s="29"/>
      <c r="E1502" s="29"/>
      <c r="F1502" s="29"/>
      <c r="G1502" s="29"/>
      <c r="H1502" s="58"/>
    </row>
    <row r="1503" spans="1:8" s="27" customFormat="1" x14ac:dyDescent="0.25">
      <c r="A1503" s="80"/>
      <c r="B1503" s="44"/>
      <c r="C1503" s="29"/>
      <c r="D1503" s="29"/>
      <c r="E1503" s="29"/>
      <c r="F1503" s="29"/>
      <c r="G1503" s="29"/>
      <c r="H1503" s="58"/>
    </row>
    <row r="1504" spans="1:8" s="27" customFormat="1" x14ac:dyDescent="0.25">
      <c r="A1504" s="80"/>
      <c r="B1504" s="44"/>
      <c r="C1504" s="29"/>
      <c r="D1504" s="29"/>
      <c r="E1504" s="29"/>
      <c r="F1504" s="29"/>
      <c r="G1504" s="29"/>
      <c r="H1504" s="58"/>
    </row>
    <row r="1505" spans="1:8" s="27" customFormat="1" x14ac:dyDescent="0.25">
      <c r="A1505" s="80"/>
      <c r="B1505" s="44"/>
      <c r="C1505" s="29"/>
      <c r="D1505" s="29"/>
      <c r="E1505" s="29"/>
      <c r="F1505" s="29"/>
      <c r="G1505" s="29"/>
      <c r="H1505" s="58"/>
    </row>
    <row r="1506" spans="1:8" s="27" customFormat="1" x14ac:dyDescent="0.25">
      <c r="A1506" s="80"/>
      <c r="B1506" s="44"/>
      <c r="C1506" s="29"/>
      <c r="D1506" s="29"/>
      <c r="E1506" s="29"/>
      <c r="F1506" s="29"/>
      <c r="G1506" s="29"/>
      <c r="H1506" s="58"/>
    </row>
    <row r="1507" spans="1:8" s="27" customFormat="1" x14ac:dyDescent="0.25">
      <c r="A1507" s="80"/>
      <c r="B1507" s="44"/>
      <c r="C1507" s="29"/>
      <c r="D1507" s="29"/>
      <c r="E1507" s="29"/>
      <c r="F1507" s="29"/>
      <c r="G1507" s="29"/>
      <c r="H1507" s="58"/>
    </row>
    <row r="1508" spans="1:8" s="27" customFormat="1" x14ac:dyDescent="0.25">
      <c r="A1508" s="80"/>
      <c r="B1508" s="44"/>
      <c r="C1508" s="29"/>
      <c r="D1508" s="29"/>
      <c r="E1508" s="29"/>
      <c r="F1508" s="29"/>
      <c r="G1508" s="29"/>
      <c r="H1508" s="58"/>
    </row>
    <row r="1509" spans="1:8" s="27" customFormat="1" x14ac:dyDescent="0.25">
      <c r="A1509" s="80"/>
      <c r="B1509" s="44"/>
      <c r="C1509" s="29"/>
      <c r="D1509" s="29"/>
      <c r="E1509" s="29"/>
      <c r="F1509" s="29"/>
      <c r="G1509" s="29"/>
      <c r="H1509" s="58"/>
    </row>
    <row r="1510" spans="1:8" s="27" customFormat="1" x14ac:dyDescent="0.25">
      <c r="A1510" s="80"/>
      <c r="B1510" s="44"/>
      <c r="C1510" s="29"/>
      <c r="D1510" s="29"/>
      <c r="E1510" s="29"/>
      <c r="F1510" s="29"/>
      <c r="G1510" s="29"/>
      <c r="H1510" s="58"/>
    </row>
    <row r="1511" spans="1:8" s="27" customFormat="1" x14ac:dyDescent="0.25">
      <c r="A1511" s="80"/>
      <c r="B1511" s="44"/>
      <c r="C1511" s="29"/>
      <c r="D1511" s="29"/>
      <c r="E1511" s="29"/>
      <c r="F1511" s="29"/>
      <c r="G1511" s="29"/>
      <c r="H1511" s="58"/>
    </row>
    <row r="1512" spans="1:8" s="27" customFormat="1" x14ac:dyDescent="0.25">
      <c r="A1512" s="80"/>
      <c r="B1512" s="44"/>
      <c r="C1512" s="29"/>
      <c r="D1512" s="29"/>
      <c r="E1512" s="29"/>
      <c r="F1512" s="29"/>
      <c r="G1512" s="29"/>
      <c r="H1512" s="58"/>
    </row>
    <row r="1513" spans="1:8" s="27" customFormat="1" x14ac:dyDescent="0.25">
      <c r="A1513" s="80"/>
      <c r="B1513" s="44"/>
      <c r="C1513" s="29"/>
      <c r="D1513" s="29"/>
      <c r="E1513" s="29"/>
      <c r="F1513" s="29"/>
      <c r="G1513" s="29"/>
      <c r="H1513" s="58"/>
    </row>
    <row r="1514" spans="1:8" s="27" customFormat="1" x14ac:dyDescent="0.25">
      <c r="A1514" s="80"/>
      <c r="B1514" s="44"/>
      <c r="C1514" s="29"/>
      <c r="D1514" s="29"/>
      <c r="E1514" s="29"/>
      <c r="F1514" s="29"/>
      <c r="G1514" s="29"/>
      <c r="H1514" s="58"/>
    </row>
    <row r="1515" spans="1:8" s="27" customFormat="1" x14ac:dyDescent="0.25">
      <c r="A1515" s="80"/>
      <c r="B1515" s="44"/>
      <c r="C1515" s="29"/>
      <c r="D1515" s="29"/>
      <c r="E1515" s="29"/>
      <c r="F1515" s="29"/>
      <c r="G1515" s="29"/>
      <c r="H1515" s="58"/>
    </row>
    <row r="1516" spans="1:8" s="27" customFormat="1" x14ac:dyDescent="0.25">
      <c r="A1516" s="80"/>
      <c r="B1516" s="44"/>
      <c r="C1516" s="29"/>
      <c r="D1516" s="29"/>
      <c r="E1516" s="29"/>
      <c r="F1516" s="29"/>
      <c r="G1516" s="29"/>
      <c r="H1516" s="58"/>
    </row>
    <row r="1517" spans="1:8" s="27" customFormat="1" x14ac:dyDescent="0.25">
      <c r="A1517" s="80"/>
      <c r="B1517" s="44"/>
      <c r="C1517" s="29"/>
      <c r="D1517" s="29"/>
      <c r="E1517" s="29"/>
      <c r="F1517" s="29"/>
      <c r="G1517" s="29"/>
      <c r="H1517" s="58"/>
    </row>
    <row r="1518" spans="1:8" s="27" customFormat="1" x14ac:dyDescent="0.25">
      <c r="A1518" s="80"/>
      <c r="B1518" s="44"/>
      <c r="C1518" s="29"/>
      <c r="D1518" s="29"/>
      <c r="E1518" s="29"/>
      <c r="F1518" s="29"/>
      <c r="G1518" s="29"/>
      <c r="H1518" s="58"/>
    </row>
    <row r="1519" spans="1:8" s="27" customFormat="1" x14ac:dyDescent="0.25">
      <c r="A1519" s="80"/>
      <c r="B1519" s="44"/>
      <c r="C1519" s="29"/>
      <c r="D1519" s="29"/>
      <c r="E1519" s="29"/>
      <c r="F1519" s="29"/>
      <c r="G1519" s="29"/>
      <c r="H1519" s="58"/>
    </row>
    <row r="1520" spans="1:8" s="27" customFormat="1" x14ac:dyDescent="0.25">
      <c r="A1520" s="80"/>
      <c r="B1520" s="44"/>
      <c r="C1520" s="29"/>
      <c r="D1520" s="29"/>
      <c r="E1520" s="29"/>
      <c r="F1520" s="29"/>
      <c r="G1520" s="29"/>
      <c r="H1520" s="58"/>
    </row>
    <row r="1521" spans="1:8" s="27" customFormat="1" x14ac:dyDescent="0.25">
      <c r="A1521" s="80"/>
      <c r="B1521" s="44"/>
      <c r="C1521" s="29"/>
      <c r="D1521" s="29"/>
      <c r="E1521" s="29"/>
      <c r="F1521" s="29"/>
      <c r="G1521" s="29"/>
      <c r="H1521" s="58"/>
    </row>
    <row r="1522" spans="1:8" s="27" customFormat="1" x14ac:dyDescent="0.25">
      <c r="A1522" s="80"/>
      <c r="B1522" s="44"/>
      <c r="C1522" s="29"/>
      <c r="D1522" s="29"/>
      <c r="E1522" s="29"/>
      <c r="F1522" s="29"/>
      <c r="G1522" s="29"/>
      <c r="H1522" s="58"/>
    </row>
    <row r="1523" spans="1:8" s="27" customFormat="1" x14ac:dyDescent="0.25">
      <c r="A1523" s="80"/>
      <c r="B1523" s="44"/>
      <c r="C1523" s="29"/>
      <c r="D1523" s="29"/>
      <c r="E1523" s="29"/>
      <c r="F1523" s="29"/>
      <c r="G1523" s="29"/>
      <c r="H1523" s="58"/>
    </row>
    <row r="1524" spans="1:8" s="27" customFormat="1" x14ac:dyDescent="0.25">
      <c r="A1524" s="80"/>
      <c r="B1524" s="44"/>
      <c r="C1524" s="29"/>
      <c r="D1524" s="29"/>
      <c r="E1524" s="29"/>
      <c r="F1524" s="29"/>
      <c r="G1524" s="29"/>
      <c r="H1524" s="58"/>
    </row>
    <row r="1525" spans="1:8" s="27" customFormat="1" x14ac:dyDescent="0.25">
      <c r="A1525" s="80"/>
      <c r="B1525" s="44"/>
      <c r="C1525" s="29"/>
      <c r="D1525" s="29"/>
      <c r="E1525" s="29"/>
      <c r="F1525" s="29"/>
      <c r="G1525" s="29"/>
      <c r="H1525" s="58"/>
    </row>
  </sheetData>
  <sheetProtection algorithmName="SHA-512" hashValue="Izj7mKk6OxTtw873v0qBngov4bYLP69CgUmaei6Ghb8eUv0FawDgOamwRG5bHEC9loahY9Lg9vYT4y+pNJ9Elg==" saltValue="IJcQTaext6d/NHYtH8aRtw==" spinCount="100000" sheet="1" objects="1" scenarios="1" formatRows="0"/>
  <dataConsolidate/>
  <mergeCells count="410">
    <mergeCell ref="C803:F803"/>
    <mergeCell ref="C795:F795"/>
    <mergeCell ref="C623:F623"/>
    <mergeCell ref="B528:G528"/>
    <mergeCell ref="C558:F558"/>
    <mergeCell ref="C534:F534"/>
    <mergeCell ref="C550:F550"/>
    <mergeCell ref="C552:F552"/>
    <mergeCell ref="C597:F597"/>
    <mergeCell ref="C598:F598"/>
    <mergeCell ref="C599:F599"/>
    <mergeCell ref="C582:F582"/>
    <mergeCell ref="C560:F560"/>
    <mergeCell ref="C787:F787"/>
    <mergeCell ref="C788:F788"/>
    <mergeCell ref="C784:F784"/>
    <mergeCell ref="C785:F785"/>
    <mergeCell ref="C633:F633"/>
    <mergeCell ref="C634:F634"/>
    <mergeCell ref="C635:F635"/>
    <mergeCell ref="C642:F642"/>
    <mergeCell ref="C708:F708"/>
    <mergeCell ref="C756:F756"/>
    <mergeCell ref="C757:F757"/>
    <mergeCell ref="C733:F733"/>
    <mergeCell ref="C737:F737"/>
    <mergeCell ref="C666:F666"/>
    <mergeCell ref="C671:F671"/>
    <mergeCell ref="C721:F721"/>
    <mergeCell ref="C638:F638"/>
    <mergeCell ref="C639:F639"/>
    <mergeCell ref="C640:F640"/>
    <mergeCell ref="C624:F624"/>
    <mergeCell ref="C736:F736"/>
    <mergeCell ref="C707:F707"/>
    <mergeCell ref="C726:F726"/>
    <mergeCell ref="C728:F728"/>
    <mergeCell ref="C729:F729"/>
    <mergeCell ref="C732:F732"/>
    <mergeCell ref="C717:F717"/>
    <mergeCell ref="C725:F725"/>
    <mergeCell ref="C722:F722"/>
    <mergeCell ref="C711:F711"/>
    <mergeCell ref="C712:F712"/>
    <mergeCell ref="C713:F713"/>
    <mergeCell ref="C699:F699"/>
    <mergeCell ref="C696:F696"/>
    <mergeCell ref="C647:F647"/>
    <mergeCell ref="C8:D8"/>
    <mergeCell ref="C513:F513"/>
    <mergeCell ref="C515:F515"/>
    <mergeCell ref="C516:F516"/>
    <mergeCell ref="C517:F517"/>
    <mergeCell ref="C133:F133"/>
    <mergeCell ref="C132:F132"/>
    <mergeCell ref="C507:F507"/>
    <mergeCell ref="C508:F508"/>
    <mergeCell ref="C509:F509"/>
    <mergeCell ref="C511:F511"/>
    <mergeCell ref="C512:F512"/>
    <mergeCell ref="C497:F497"/>
    <mergeCell ref="C182:F182"/>
    <mergeCell ref="C13:F13"/>
    <mergeCell ref="C74:F74"/>
    <mergeCell ref="C77:F77"/>
    <mergeCell ref="C78:F78"/>
    <mergeCell ref="C81:F81"/>
    <mergeCell ref="C85:F85"/>
    <mergeCell ref="C57:F57"/>
    <mergeCell ref="C62:F62"/>
    <mergeCell ref="C143:F143"/>
    <mergeCell ref="C154:F154"/>
    <mergeCell ref="C105:F105"/>
    <mergeCell ref="C106:F106"/>
    <mergeCell ref="C87:F87"/>
    <mergeCell ref="C620:F620"/>
    <mergeCell ref="C710:F710"/>
    <mergeCell ref="C706:F706"/>
    <mergeCell ref="C657:F657"/>
    <mergeCell ref="C161:F161"/>
    <mergeCell ref="C162:F162"/>
    <mergeCell ref="C104:F104"/>
    <mergeCell ref="C147:F147"/>
    <mergeCell ref="C157:F157"/>
    <mergeCell ref="C158:F158"/>
    <mergeCell ref="C94:F94"/>
    <mergeCell ref="C103:F103"/>
    <mergeCell ref="C107:F107"/>
    <mergeCell ref="C108:F108"/>
    <mergeCell ref="C109:F109"/>
    <mergeCell ref="C124:F124"/>
    <mergeCell ref="C95:F95"/>
    <mergeCell ref="C667:F667"/>
    <mergeCell ref="C536:F536"/>
    <mergeCell ref="C167:F167"/>
    <mergeCell ref="C214:F214"/>
    <mergeCell ref="C96:F96"/>
    <mergeCell ref="C65:F65"/>
    <mergeCell ref="C47:F47"/>
    <mergeCell ref="C53:F53"/>
    <mergeCell ref="C54:F54"/>
    <mergeCell ref="C55:F55"/>
    <mergeCell ref="C56:F56"/>
    <mergeCell ref="C66:F66"/>
    <mergeCell ref="C67:F67"/>
    <mergeCell ref="C69:F69"/>
    <mergeCell ref="C70:F70"/>
    <mergeCell ref="C73:F73"/>
    <mergeCell ref="C88:F88"/>
    <mergeCell ref="C93:F93"/>
    <mergeCell ref="C14:F14"/>
    <mergeCell ref="C799:F799"/>
    <mergeCell ref="C763:F763"/>
    <mergeCell ref="C222:F222"/>
    <mergeCell ref="C48:F48"/>
    <mergeCell ref="C49:F49"/>
    <mergeCell ref="C50:F50"/>
    <mergeCell ref="C51:F51"/>
    <mergeCell ref="C52:F52"/>
    <mergeCell ref="C72:F72"/>
    <mergeCell ref="C76:F76"/>
    <mergeCell ref="C80:F80"/>
    <mergeCell ref="C63:F63"/>
    <mergeCell ref="C64:F64"/>
    <mergeCell ref="C71:F71"/>
    <mergeCell ref="C75:F75"/>
    <mergeCell ref="C79:F79"/>
    <mergeCell ref="C714:F714"/>
    <mergeCell ref="C610:F610"/>
    <mergeCell ref="C662:F662"/>
    <mergeCell ref="C655:F655"/>
    <mergeCell ref="C720:F720"/>
    <mergeCell ref="C82:F82"/>
    <mergeCell ref="C628:D628"/>
    <mergeCell ref="E482:F482"/>
    <mergeCell ref="C218:F218"/>
    <mergeCell ref="C138:F138"/>
    <mergeCell ref="C192:F192"/>
    <mergeCell ref="C193:F193"/>
    <mergeCell ref="C183:F183"/>
    <mergeCell ref="C194:F194"/>
    <mergeCell ref="C195:F195"/>
    <mergeCell ref="C196:F196"/>
    <mergeCell ref="C197:F197"/>
    <mergeCell ref="C198:F198"/>
    <mergeCell ref="C181:F181"/>
    <mergeCell ref="C184:F184"/>
    <mergeCell ref="C159:F159"/>
    <mergeCell ref="C213:F213"/>
    <mergeCell ref="C216:F216"/>
    <mergeCell ref="C200:F200"/>
    <mergeCell ref="C199:F199"/>
    <mergeCell ref="C189:F189"/>
    <mergeCell ref="C190:F190"/>
    <mergeCell ref="C191:F191"/>
    <mergeCell ref="C201:F201"/>
    <mergeCell ref="C202:F202"/>
    <mergeCell ref="C541:F541"/>
    <mergeCell ref="C542:F542"/>
    <mergeCell ref="C543:F543"/>
    <mergeCell ref="C546:F546"/>
    <mergeCell ref="C504:F504"/>
    <mergeCell ref="C518:F518"/>
    <mergeCell ref="C537:F537"/>
    <mergeCell ref="C538:F538"/>
    <mergeCell ref="C539:F539"/>
    <mergeCell ref="C540:F540"/>
    <mergeCell ref="C30:F30"/>
    <mergeCell ref="C29:F29"/>
    <mergeCell ref="C39:F39"/>
    <mergeCell ref="C59:F59"/>
    <mergeCell ref="C26:F26"/>
    <mergeCell ref="C801:F801"/>
    <mergeCell ref="C489:F489"/>
    <mergeCell ref="C490:F490"/>
    <mergeCell ref="C491:F491"/>
    <mergeCell ref="C478:F478"/>
    <mergeCell ref="C479:D479"/>
    <mergeCell ref="C480:D480"/>
    <mergeCell ref="C481:D481"/>
    <mergeCell ref="C485:D485"/>
    <mergeCell ref="C483:D483"/>
    <mergeCell ref="C482:D482"/>
    <mergeCell ref="E479:F479"/>
    <mergeCell ref="E480:F480"/>
    <mergeCell ref="E481:F481"/>
    <mergeCell ref="E485:F485"/>
    <mergeCell ref="E483:F483"/>
    <mergeCell ref="C796:F796"/>
    <mergeCell ref="C798:F798"/>
    <mergeCell ref="C163:F163"/>
    <mergeCell ref="C500:F500"/>
    <mergeCell ref="C484:D484"/>
    <mergeCell ref="E484:F484"/>
    <mergeCell ref="C488:F488"/>
    <mergeCell ref="C86:F86"/>
    <mergeCell ref="C68:F68"/>
    <mergeCell ref="C15:F15"/>
    <mergeCell ref="C16:F16"/>
    <mergeCell ref="C19:F19"/>
    <mergeCell ref="C20:F20"/>
    <mergeCell ref="C21:F21"/>
    <mergeCell ref="C44:F44"/>
    <mergeCell ref="C46:F46"/>
    <mergeCell ref="C22:F22"/>
    <mergeCell ref="C23:F23"/>
    <mergeCell ref="C38:F38"/>
    <mergeCell ref="C40:F40"/>
    <mergeCell ref="C41:F41"/>
    <mergeCell ref="C42:F42"/>
    <mergeCell ref="C43:F43"/>
    <mergeCell ref="C45:F45"/>
    <mergeCell ref="C32:F32"/>
    <mergeCell ref="C31:F31"/>
    <mergeCell ref="C33:F33"/>
    <mergeCell ref="C660:F660"/>
    <mergeCell ref="C661:F661"/>
    <mergeCell ref="C762:F762"/>
    <mergeCell ref="C588:F588"/>
    <mergeCell ref="C549:F549"/>
    <mergeCell ref="C27:F27"/>
    <mergeCell ref="C83:F83"/>
    <mergeCell ref="C28:F28"/>
    <mergeCell ref="C501:F501"/>
    <mergeCell ref="C203:F203"/>
    <mergeCell ref="C204:F204"/>
    <mergeCell ref="C205:F205"/>
    <mergeCell ref="C206:F206"/>
    <mergeCell ref="C207:F207"/>
    <mergeCell ref="C208:F208"/>
    <mergeCell ref="C217:F217"/>
    <mergeCell ref="C215:F215"/>
    <mergeCell ref="C212:F212"/>
    <mergeCell ref="C210:F210"/>
    <mergeCell ref="C211:F211"/>
    <mergeCell ref="C209:F209"/>
    <mergeCell ref="C499:F499"/>
    <mergeCell ref="C498:F498"/>
    <mergeCell ref="C626:D626"/>
    <mergeCell ref="C705:F705"/>
    <mergeCell ref="E626:F626"/>
    <mergeCell ref="C627:D627"/>
    <mergeCell ref="E627:F627"/>
    <mergeCell ref="C604:F604"/>
    <mergeCell ref="C715:F715"/>
    <mergeCell ref="C656:F656"/>
    <mergeCell ref="C606:F606"/>
    <mergeCell ref="C643:F643"/>
    <mergeCell ref="C663:F663"/>
    <mergeCell ref="C664:F664"/>
    <mergeCell ref="C665:F665"/>
    <mergeCell ref="C622:F622"/>
    <mergeCell ref="C670:F670"/>
    <mergeCell ref="C654:F654"/>
    <mergeCell ref="C701:F701"/>
    <mergeCell ref="C651:F651"/>
    <mergeCell ref="E628:F628"/>
    <mergeCell ref="C629:D629"/>
    <mergeCell ref="E629:F629"/>
    <mergeCell ref="C648:F648"/>
    <mergeCell ref="C641:F641"/>
    <mergeCell ref="C646:F646"/>
    <mergeCell ref="C621:F621"/>
    <mergeCell ref="C35:F35"/>
    <mergeCell ref="C187:F187"/>
    <mergeCell ref="C188:F188"/>
    <mergeCell ref="C173:F173"/>
    <mergeCell ref="C179:F179"/>
    <mergeCell ref="C180:F180"/>
    <mergeCell ref="C84:F84"/>
    <mergeCell ref="C89:F89"/>
    <mergeCell ref="C125:F125"/>
    <mergeCell ref="C129:F129"/>
    <mergeCell ref="C130:F130"/>
    <mergeCell ref="C131:F131"/>
    <mergeCell ref="C134:F134"/>
    <mergeCell ref="C148:F148"/>
    <mergeCell ref="C151:F151"/>
    <mergeCell ref="C100:F100"/>
    <mergeCell ref="C102:F102"/>
    <mergeCell ref="C101:F101"/>
    <mergeCell ref="C123:F123"/>
    <mergeCell ref="C168:F168"/>
    <mergeCell ref="C169:F169"/>
    <mergeCell ref="C170:F170"/>
    <mergeCell ref="C171:F171"/>
    <mergeCell ref="C160:F160"/>
    <mergeCell ref="C110:F110"/>
    <mergeCell ref="C115:F115"/>
    <mergeCell ref="C172:F172"/>
    <mergeCell ref="C114:F114"/>
    <mergeCell ref="C116:F116"/>
    <mergeCell ref="C113:F113"/>
    <mergeCell ref="C149:F149"/>
    <mergeCell ref="C150:F150"/>
    <mergeCell ref="C128:F128"/>
    <mergeCell ref="C139:F139"/>
    <mergeCell ref="C140:F140"/>
    <mergeCell ref="C141:F141"/>
    <mergeCell ref="C142:F142"/>
    <mergeCell ref="C144:F144"/>
    <mergeCell ref="C165:F165"/>
    <mergeCell ref="C166:F166"/>
    <mergeCell ref="C153:F153"/>
    <mergeCell ref="C152:F152"/>
    <mergeCell ref="C164:F164"/>
    <mergeCell ref="C844:F844"/>
    <mergeCell ref="C845:F845"/>
    <mergeCell ref="C505:F505"/>
    <mergeCell ref="C602:F602"/>
    <mergeCell ref="C814:F814"/>
    <mergeCell ref="C815:F815"/>
    <mergeCell ref="C816:F816"/>
    <mergeCell ref="C821:F821"/>
    <mergeCell ref="C820:F820"/>
    <mergeCell ref="C819:F819"/>
    <mergeCell ref="C807:F807"/>
    <mergeCell ref="C808:F808"/>
    <mergeCell ref="C607:F607"/>
    <mergeCell ref="C608:F608"/>
    <mergeCell ref="C545:F545"/>
    <mergeCell ref="C547:F547"/>
    <mergeCell ref="C533:F533"/>
    <mergeCell ref="C585:F585"/>
    <mergeCell ref="C561:F561"/>
    <mergeCell ref="C580:F580"/>
    <mergeCell ref="C581:F581"/>
    <mergeCell ref="C650:F650"/>
    <mergeCell ref="C700:F700"/>
    <mergeCell ref="C703:F703"/>
    <mergeCell ref="C617:F617"/>
    <mergeCell ref="C618:F618"/>
    <mergeCell ref="C619:F619"/>
    <mergeCell ref="C551:F551"/>
    <mergeCell ref="C584:F584"/>
    <mergeCell ref="C583:F583"/>
    <mergeCell ref="C589:F589"/>
    <mergeCell ref="C590:F590"/>
    <mergeCell ref="C591:F591"/>
    <mergeCell ref="C613:F613"/>
    <mergeCell ref="C603:F603"/>
    <mergeCell ref="C605:F605"/>
    <mergeCell ref="C609:F609"/>
    <mergeCell ref="C612:F612"/>
    <mergeCell ref="C615:F615"/>
    <mergeCell ref="C616:F616"/>
    <mergeCell ref="C555:F555"/>
    <mergeCell ref="C556:F556"/>
    <mergeCell ref="C644:F644"/>
    <mergeCell ref="C672:F672"/>
    <mergeCell ref="C673:F673"/>
    <mergeCell ref="C600:F600"/>
    <mergeCell ref="C601:F601"/>
    <mergeCell ref="C559:F559"/>
    <mergeCell ref="C562:F562"/>
    <mergeCell ref="C804:F804"/>
    <mergeCell ref="C805:F805"/>
    <mergeCell ref="E676:F676"/>
    <mergeCell ref="E677:F677"/>
    <mergeCell ref="E678:F678"/>
    <mergeCell ref="E679:F679"/>
    <mergeCell ref="E680:F680"/>
    <mergeCell ref="E681:F681"/>
    <mergeCell ref="E682:F682"/>
    <mergeCell ref="E683:F683"/>
    <mergeCell ref="E684:F684"/>
    <mergeCell ref="E685:F685"/>
    <mergeCell ref="C688:F688"/>
    <mergeCell ref="C689:F689"/>
    <mergeCell ref="C690:F690"/>
    <mergeCell ref="C691:F691"/>
    <mergeCell ref="C692:F692"/>
    <mergeCell ref="C693:F693"/>
    <mergeCell ref="C694:F694"/>
    <mergeCell ref="C764:F764"/>
    <mergeCell ref="C793:F793"/>
    <mergeCell ref="C794:F794"/>
    <mergeCell ref="C802:F802"/>
    <mergeCell ref="C702:F702"/>
    <mergeCell ref="C824:F824"/>
    <mergeCell ref="C825:F825"/>
    <mergeCell ref="C739:F739"/>
    <mergeCell ref="C740:F740"/>
    <mergeCell ref="C742:F742"/>
    <mergeCell ref="C743:F743"/>
    <mergeCell ref="E760:F760"/>
    <mergeCell ref="C797:F797"/>
    <mergeCell ref="C718:F718"/>
    <mergeCell ref="C719:F719"/>
    <mergeCell ref="C735:F735"/>
    <mergeCell ref="C738:F738"/>
    <mergeCell ref="C752:F752"/>
    <mergeCell ref="C754:F754"/>
    <mergeCell ref="C755:F755"/>
    <mergeCell ref="E759:F759"/>
    <mergeCell ref="C753:F753"/>
    <mergeCell ref="C826:F826"/>
    <mergeCell ref="C827:F827"/>
    <mergeCell ref="C828:F828"/>
    <mergeCell ref="C829:F829"/>
    <mergeCell ref="C833:F833"/>
    <mergeCell ref="C834:F834"/>
    <mergeCell ref="C842:F842"/>
    <mergeCell ref="C839:F839"/>
    <mergeCell ref="C836:F836"/>
    <mergeCell ref="C837:F837"/>
    <mergeCell ref="C835:F835"/>
    <mergeCell ref="C838:F838"/>
    <mergeCell ref="C841:F841"/>
    <mergeCell ref="C840:F840"/>
  </mergeCells>
  <conditionalFormatting sqref="G100:G101 G797 G733 G762 G598:G610 G698 G836:G837 G263:G299 G301:G337 G771:G774 G839:G841 G159:G173">
    <cfRule type="notContainsBlanks" dxfId="149" priority="935" stopIfTrue="1">
      <formula>LEN(TRIM(G100))&gt;0</formula>
    </cfRule>
  </conditionalFormatting>
  <conditionalFormatting sqref="G14:G15">
    <cfRule type="notContainsBlanks" dxfId="148" priority="499" stopIfTrue="1">
      <formula>LEN(TRIM(G14))&gt;0</formula>
    </cfRule>
  </conditionalFormatting>
  <conditionalFormatting sqref="G16">
    <cfRule type="notContainsBlanks" dxfId="147" priority="494" stopIfTrue="1">
      <formula>LEN(TRIM(G16))&gt;0</formula>
    </cfRule>
  </conditionalFormatting>
  <conditionalFormatting sqref="G21">
    <cfRule type="notContainsBlanks" dxfId="146" priority="491" stopIfTrue="1">
      <formula>LEN(TRIM(G21))&gt;0</formula>
    </cfRule>
  </conditionalFormatting>
  <conditionalFormatting sqref="G41:G42 G44:G45 G47:G48 G50:G51 G53:G54 G56:G57">
    <cfRule type="notContainsBlanks" dxfId="145" priority="479" stopIfTrue="1">
      <formula>LEN(TRIM(G41))&gt;0</formula>
    </cfRule>
  </conditionalFormatting>
  <conditionalFormatting sqref="G66">
    <cfRule type="notContainsBlanks" dxfId="144" priority="452" stopIfTrue="1">
      <formula>LEN(TRIM(G66))&gt;0</formula>
    </cfRule>
  </conditionalFormatting>
  <conditionalFormatting sqref="G67:G68">
    <cfRule type="notContainsBlanks" dxfId="143" priority="451" stopIfTrue="1">
      <formula>LEN(TRIM(G67))&gt;0</formula>
    </cfRule>
  </conditionalFormatting>
  <conditionalFormatting sqref="G23">
    <cfRule type="notContainsBlanks" dxfId="142" priority="486" stopIfTrue="1">
      <formula>LEN(TRIM(G23))&gt;0</formula>
    </cfRule>
  </conditionalFormatting>
  <conditionalFormatting sqref="G95">
    <cfRule type="notContainsBlanks" dxfId="141" priority="398" stopIfTrue="1">
      <formula>LEN(TRIM(G95))&gt;0</formula>
    </cfRule>
  </conditionalFormatting>
  <conditionalFormatting sqref="G114">
    <cfRule type="notContainsBlanks" dxfId="140" priority="385" stopIfTrue="1">
      <formula>LEN(TRIM(G114))&gt;0</formula>
    </cfRule>
  </conditionalFormatting>
  <conditionalFormatting sqref="G102:G103">
    <cfRule type="notContainsBlanks" dxfId="139" priority="381" stopIfTrue="1">
      <formula>LEN(TRIM(G102))&gt;0</formula>
    </cfRule>
  </conditionalFormatting>
  <conditionalFormatting sqref="G96">
    <cfRule type="notContainsBlanks" dxfId="138" priority="392" stopIfTrue="1">
      <formula>LEN(TRIM(G96))&gt;0</formula>
    </cfRule>
  </conditionalFormatting>
  <conditionalFormatting sqref="G125">
    <cfRule type="notContainsBlanks" dxfId="137" priority="361" stopIfTrue="1">
      <formula>LEN(TRIM(G125))&gt;0</formula>
    </cfRule>
  </conditionalFormatting>
  <conditionalFormatting sqref="G107">
    <cfRule type="notContainsBlanks" dxfId="136" priority="380" stopIfTrue="1">
      <formula>LEN(TRIM(G107))&gt;0</formula>
    </cfRule>
  </conditionalFormatting>
  <conditionalFormatting sqref="G104">
    <cfRule type="notContainsBlanks" dxfId="135" priority="376" stopIfTrue="1">
      <formula>LEN(TRIM(G104))&gt;0</formula>
    </cfRule>
  </conditionalFormatting>
  <conditionalFormatting sqref="G124">
    <cfRule type="notContainsBlanks" dxfId="134" priority="364" stopIfTrue="1">
      <formula>LEN(TRIM(G124))&gt;0</formula>
    </cfRule>
  </conditionalFormatting>
  <conditionalFormatting sqref="G181:G184">
    <cfRule type="notContainsBlanks" dxfId="133" priority="346" stopIfTrue="1">
      <formula>LEN(TRIM(G181))&gt;0</formula>
    </cfRule>
  </conditionalFormatting>
  <conditionalFormatting sqref="G189:G209">
    <cfRule type="notContainsBlanks" dxfId="132" priority="344" stopIfTrue="1">
      <formula>LEN(TRIM(G189))&gt;0</formula>
    </cfRule>
  </conditionalFormatting>
  <conditionalFormatting sqref="G130:G134">
    <cfRule type="notContainsBlanks" dxfId="131" priority="357" stopIfTrue="1">
      <formula>LEN(TRIM(G130))&gt;0</formula>
    </cfRule>
  </conditionalFormatting>
  <conditionalFormatting sqref="G149 G151:G154">
    <cfRule type="notContainsBlanks" dxfId="130" priority="353" stopIfTrue="1">
      <formula>LEN(TRIM(G149))&gt;0</formula>
    </cfRule>
  </conditionalFormatting>
  <conditionalFormatting sqref="G452:G472">
    <cfRule type="notContainsBlanks" dxfId="129" priority="341" stopIfTrue="1">
      <formula>LEN(TRIM(G452))&gt;0</formula>
    </cfRule>
  </conditionalFormatting>
  <conditionalFormatting sqref="G480:G483 G485">
    <cfRule type="notContainsBlanks" dxfId="128" priority="330" stopIfTrue="1">
      <formula>LEN(TRIM(G480))&gt;0</formula>
    </cfRule>
  </conditionalFormatting>
  <conditionalFormatting sqref="G491">
    <cfRule type="notContainsBlanks" dxfId="127" priority="323" stopIfTrue="1">
      <formula>LEN(TRIM(G491))&gt;0</formula>
    </cfRule>
  </conditionalFormatting>
  <conditionalFormatting sqref="G490">
    <cfRule type="notContainsBlanks" dxfId="126" priority="324" stopIfTrue="1">
      <formula>LEN(TRIM(G490))&gt;0</formula>
    </cfRule>
  </conditionalFormatting>
  <conditionalFormatting sqref="G499:G500">
    <cfRule type="notContainsBlanks" dxfId="125" priority="320" stopIfTrue="1">
      <formula>LEN(TRIM(G499))&gt;0</formula>
    </cfRule>
  </conditionalFormatting>
  <conditionalFormatting sqref="G512">
    <cfRule type="notContainsBlanks" dxfId="124" priority="312" stopIfTrue="1">
      <formula>LEN(TRIM(G512))&gt;0</formula>
    </cfRule>
  </conditionalFormatting>
  <conditionalFormatting sqref="G652">
    <cfRule type="notContainsBlanks" dxfId="123" priority="304" stopIfTrue="1">
      <formula>LEN(TRIM(G652))&gt;0</formula>
    </cfRule>
  </conditionalFormatting>
  <conditionalFormatting sqref="G508">
    <cfRule type="notContainsBlanks" dxfId="122" priority="317" stopIfTrue="1">
      <formula>LEN(TRIM(G508))&gt;0</formula>
    </cfRule>
  </conditionalFormatting>
  <conditionalFormatting sqref="G509">
    <cfRule type="notContainsBlanks" dxfId="121" priority="315" stopIfTrue="1">
      <formula>LEN(TRIM(G509))&gt;0</formula>
    </cfRule>
  </conditionalFormatting>
  <conditionalFormatting sqref="G513">
    <cfRule type="notContainsBlanks" dxfId="120" priority="309" stopIfTrue="1">
      <formula>LEN(TRIM(G513))&gt;0</formula>
    </cfRule>
  </conditionalFormatting>
  <conditionalFormatting sqref="G516:G517">
    <cfRule type="notContainsBlanks" dxfId="119" priority="308" stopIfTrue="1">
      <formula>LEN(TRIM(G516))&gt;0</formula>
    </cfRule>
  </conditionalFormatting>
  <conditionalFormatting sqref="G645 G647">
    <cfRule type="notContainsBlanks" dxfId="118" priority="303" stopIfTrue="1">
      <formula>LEN(TRIM(G645))&gt;0</formula>
    </cfRule>
  </conditionalFormatting>
  <conditionalFormatting sqref="G581:G584">
    <cfRule type="notContainsBlanks" dxfId="117" priority="301" stopIfTrue="1">
      <formula>LEN(TRIM(G581))&gt;0</formula>
    </cfRule>
  </conditionalFormatting>
  <conditionalFormatting sqref="G556">
    <cfRule type="notContainsBlanks" dxfId="116" priority="299" stopIfTrue="1">
      <formula>LEN(TRIM(G556))&gt;0</formula>
    </cfRule>
  </conditionalFormatting>
  <conditionalFormatting sqref="G616:G622 G624:G625">
    <cfRule type="notContainsBlanks" dxfId="115" priority="286" stopIfTrue="1">
      <formula>LEN(TRIM(G616))&gt;0</formula>
    </cfRule>
  </conditionalFormatting>
  <conditionalFormatting sqref="G596">
    <cfRule type="notContainsBlanks" dxfId="114" priority="300" stopIfTrue="1">
      <formula>LEN(TRIM(G596))&gt;0</formula>
    </cfRule>
  </conditionalFormatting>
  <conditionalFormatting sqref="G655">
    <cfRule type="notContainsBlanks" dxfId="113" priority="285" stopIfTrue="1">
      <formula>LEN(TRIM(G655))&gt;0</formula>
    </cfRule>
  </conditionalFormatting>
  <conditionalFormatting sqref="G747:G748">
    <cfRule type="notContainsBlanks" dxfId="112" priority="264" stopIfTrue="1">
      <formula>LEN(TRIM(G747))&gt;0</formula>
    </cfRule>
  </conditionalFormatting>
  <conditionalFormatting sqref="G561">
    <cfRule type="notContainsBlanks" dxfId="111" priority="298" stopIfTrue="1">
      <formula>LEN(TRIM(G561))&gt;0</formula>
    </cfRule>
  </conditionalFormatting>
  <conditionalFormatting sqref="G534">
    <cfRule type="notContainsBlanks" dxfId="110" priority="297" stopIfTrue="1">
      <formula>LEN(TRIM(G534))&gt;0</formula>
    </cfRule>
  </conditionalFormatting>
  <conditionalFormatting sqref="G671">
    <cfRule type="notContainsBlanks" dxfId="109" priority="278" stopIfTrue="1">
      <formula>LEN(TRIM(G671))&gt;0</formula>
    </cfRule>
  </conditionalFormatting>
  <conditionalFormatting sqref="G648">
    <cfRule type="notContainsBlanks" dxfId="108" priority="268" stopIfTrue="1">
      <formula>LEN(TRIM(G648))&gt;0</formula>
    </cfRule>
  </conditionalFormatting>
  <conditionalFormatting sqref="G547 G550:G552">
    <cfRule type="notContainsBlanks" dxfId="107" priority="269" stopIfTrue="1">
      <formula>LEN(TRIM(G547))&gt;0</formula>
    </cfRule>
  </conditionalFormatting>
  <conditionalFormatting sqref="G628:G629">
    <cfRule type="notContainsBlanks" dxfId="106" priority="266" stopIfTrue="1">
      <formula>LEN(TRIM(G628))&gt;0</formula>
    </cfRule>
  </conditionalFormatting>
  <conditionalFormatting sqref="G546">
    <cfRule type="notContainsBlanks" dxfId="105" priority="267" stopIfTrue="1">
      <formula>LEN(TRIM(G546))&gt;0</formula>
    </cfRule>
  </conditionalFormatting>
  <conditionalFormatting sqref="G723:G724">
    <cfRule type="notContainsBlanks" dxfId="104" priority="250" stopIfTrue="1">
      <formula>LEN(TRIM(G723))&gt;0</formula>
    </cfRule>
  </conditionalFormatting>
  <conditionalFormatting sqref="G794 G796">
    <cfRule type="notContainsBlanks" dxfId="103" priority="249" stopIfTrue="1">
      <formula>LEN(TRIM(G794))&gt;0</formula>
    </cfRule>
  </conditionalFormatting>
  <conditionalFormatting sqref="G585">
    <cfRule type="notContainsBlanks" dxfId="102" priority="244" stopIfTrue="1">
      <formula>LEN(TRIM(G585))&gt;0</formula>
    </cfRule>
  </conditionalFormatting>
  <conditionalFormatting sqref="G562">
    <cfRule type="notContainsBlanks" dxfId="101" priority="236" stopIfTrue="1">
      <formula>LEN(TRIM(G562))&gt;0</formula>
    </cfRule>
  </conditionalFormatting>
  <conditionalFormatting sqref="G559">
    <cfRule type="notContainsBlanks" dxfId="100" priority="240" stopIfTrue="1">
      <formula>LEN(TRIM(G559))&gt;0</formula>
    </cfRule>
  </conditionalFormatting>
  <conditionalFormatting sqref="G589:G590">
    <cfRule type="notContainsBlanks" dxfId="99" priority="235" stopIfTrue="1">
      <formula>LEN(TRIM(G589))&gt;0</formula>
    </cfRule>
  </conditionalFormatting>
  <conditionalFormatting sqref="G591">
    <cfRule type="notContainsBlanks" dxfId="98" priority="234" stopIfTrue="1">
      <formula>LEN(TRIM(G591))&gt;0</formula>
    </cfRule>
  </conditionalFormatting>
  <conditionalFormatting sqref="G612">
    <cfRule type="notContainsBlanks" dxfId="97" priority="232" stopIfTrue="1">
      <formula>LEN(TRIM(G612))&gt;0</formula>
    </cfRule>
  </conditionalFormatting>
  <conditionalFormatting sqref="G644">
    <cfRule type="notContainsBlanks" dxfId="96" priority="228" stopIfTrue="1">
      <formula>LEN(TRIM(G644))&gt;0</formula>
    </cfRule>
  </conditionalFormatting>
  <conditionalFormatting sqref="G726">
    <cfRule type="notContainsBlanks" dxfId="95" priority="216" stopIfTrue="1">
      <formula>LEN(TRIM(G726))&gt;0</formula>
    </cfRule>
  </conditionalFormatting>
  <conditionalFormatting sqref="G651">
    <cfRule type="notContainsBlanks" dxfId="94" priority="227" stopIfTrue="1">
      <formula>LEN(TRIM(G651))&gt;0</formula>
    </cfRule>
  </conditionalFormatting>
  <conditionalFormatting sqref="G661:G666 G668:G669">
    <cfRule type="notContainsBlanks" dxfId="93" priority="226" stopIfTrue="1">
      <formula>LEN(TRIM(G661))&gt;0</formula>
    </cfRule>
  </conditionalFormatting>
  <conditionalFormatting sqref="G672">
    <cfRule type="notContainsBlanks" dxfId="92" priority="225" stopIfTrue="1">
      <formula>LEN(TRIM(G672))&gt;0</formula>
    </cfRule>
  </conditionalFormatting>
  <conditionalFormatting sqref="G673">
    <cfRule type="notContainsBlanks" dxfId="91" priority="224" stopIfTrue="1">
      <formula>LEN(TRIM(G673))&gt;0</formula>
    </cfRule>
  </conditionalFormatting>
  <conditionalFormatting sqref="G700">
    <cfRule type="notContainsBlanks" dxfId="90" priority="223" stopIfTrue="1">
      <formula>LEN(TRIM(G700))&gt;0</formula>
    </cfRule>
  </conditionalFormatting>
  <conditionalFormatting sqref="G707">
    <cfRule type="notContainsBlanks" dxfId="89" priority="221" stopIfTrue="1">
      <formula>LEN(TRIM(G707))&gt;0</formula>
    </cfRule>
  </conditionalFormatting>
  <conditionalFormatting sqref="G729">
    <cfRule type="notContainsBlanks" dxfId="88" priority="215" stopIfTrue="1">
      <formula>LEN(TRIM(G729))&gt;0</formula>
    </cfRule>
  </conditionalFormatting>
  <conditionalFormatting sqref="G736:G738 G740:G741">
    <cfRule type="notContainsBlanks" dxfId="87" priority="214" stopIfTrue="1">
      <formula>LEN(TRIM(G736))&gt;0</formula>
    </cfRule>
  </conditionalFormatting>
  <conditionalFormatting sqref="G760">
    <cfRule type="notContainsBlanks" dxfId="86" priority="211" stopIfTrue="1">
      <formula>LEN(TRIM(G760))&gt;0</formula>
    </cfRule>
  </conditionalFormatting>
  <conditionalFormatting sqref="G743">
    <cfRule type="notContainsBlanks" dxfId="85" priority="213" stopIfTrue="1">
      <formula>LEN(TRIM(G743))&gt;0</formula>
    </cfRule>
  </conditionalFormatting>
  <conditionalFormatting sqref="G753:G757">
    <cfRule type="notContainsBlanks" dxfId="84" priority="212" stopIfTrue="1">
      <formula>LEN(TRIM(G753))&gt;0</formula>
    </cfRule>
  </conditionalFormatting>
  <conditionalFormatting sqref="G764">
    <cfRule type="notContainsBlanks" dxfId="83" priority="210" stopIfTrue="1">
      <formula>LEN(TRIM(G764))&gt;0</formula>
    </cfRule>
  </conditionalFormatting>
  <conditionalFormatting sqref="G799">
    <cfRule type="notContainsBlanks" dxfId="82" priority="209" stopIfTrue="1">
      <formula>LEN(TRIM(G799))&gt;0</formula>
    </cfRule>
  </conditionalFormatting>
  <conditionalFormatting sqref="G802">
    <cfRule type="notContainsBlanks" dxfId="81" priority="208" stopIfTrue="1">
      <formula>LEN(TRIM(G802))&gt;0</formula>
    </cfRule>
  </conditionalFormatting>
  <conditionalFormatting sqref="G70">
    <cfRule type="notContainsBlanks" dxfId="80" priority="185" stopIfTrue="1">
      <formula>LEN(TRIM(G70))&gt;0</formula>
    </cfRule>
  </conditionalFormatting>
  <conditionalFormatting sqref="G86">
    <cfRule type="notContainsBlanks" dxfId="79" priority="173" stopIfTrue="1">
      <formula>LEN(TRIM(G86))&gt;0</formula>
    </cfRule>
  </conditionalFormatting>
  <conditionalFormatting sqref="G74">
    <cfRule type="notContainsBlanks" dxfId="78" priority="182" stopIfTrue="1">
      <formula>LEN(TRIM(G74))&gt;0</formula>
    </cfRule>
  </conditionalFormatting>
  <conditionalFormatting sqref="G89">
    <cfRule type="notContainsBlanks" dxfId="77" priority="170" stopIfTrue="1">
      <formula>LEN(TRIM(G89))&gt;0</formula>
    </cfRule>
  </conditionalFormatting>
  <conditionalFormatting sqref="G78">
    <cfRule type="notContainsBlanks" dxfId="76" priority="179" stopIfTrue="1">
      <formula>LEN(TRIM(G78))&gt;0</formula>
    </cfRule>
  </conditionalFormatting>
  <conditionalFormatting sqref="G71:G72">
    <cfRule type="notContainsBlanks" dxfId="75" priority="169" stopIfTrue="1">
      <formula>LEN(TRIM(G71))&gt;0</formula>
    </cfRule>
  </conditionalFormatting>
  <conditionalFormatting sqref="G82">
    <cfRule type="notContainsBlanks" dxfId="74" priority="176" stopIfTrue="1">
      <formula>LEN(TRIM(G82))&gt;0</formula>
    </cfRule>
  </conditionalFormatting>
  <conditionalFormatting sqref="G75:G76">
    <cfRule type="notContainsBlanks" dxfId="73" priority="167" stopIfTrue="1">
      <formula>LEN(TRIM(G75))&gt;0</formula>
    </cfRule>
  </conditionalFormatting>
  <conditionalFormatting sqref="G79:G80">
    <cfRule type="notContainsBlanks" dxfId="72" priority="165" stopIfTrue="1">
      <formula>LEN(TRIM(G79))&gt;0</formula>
    </cfRule>
  </conditionalFormatting>
  <conditionalFormatting sqref="G83:G84">
    <cfRule type="notContainsBlanks" dxfId="71" priority="163" stopIfTrue="1">
      <formula>LEN(TRIM(G83))&gt;0</formula>
    </cfRule>
  </conditionalFormatting>
  <conditionalFormatting sqref="G63:G64">
    <cfRule type="notContainsBlanks" dxfId="70" priority="159" stopIfTrue="1">
      <formula>LEN(TRIM(G63))&gt;0</formula>
    </cfRule>
  </conditionalFormatting>
  <conditionalFormatting sqref="G87:G88">
    <cfRule type="notContainsBlanks" dxfId="69" priority="161" stopIfTrue="1">
      <formula>LEN(TRIM(G87))&gt;0</formula>
    </cfRule>
  </conditionalFormatting>
  <conditionalFormatting sqref="G703">
    <cfRule type="notContainsBlanks" dxfId="68" priority="158" stopIfTrue="1">
      <formula>LEN(TRIM(G703))&gt;0</formula>
    </cfRule>
  </conditionalFormatting>
  <conditionalFormatting sqref="G110">
    <cfRule type="notContainsBlanks" dxfId="67" priority="157" stopIfTrue="1">
      <formula>LEN(TRIM(G110))&gt;0</formula>
    </cfRule>
  </conditionalFormatting>
  <conditionalFormatting sqref="G718:G720 G722">
    <cfRule type="notContainsBlanks" dxfId="66" priority="155" stopIfTrue="1">
      <formula>LEN(TRIM(G718))&gt;0</formula>
    </cfRule>
  </conditionalFormatting>
  <conditionalFormatting sqref="G711:G715">
    <cfRule type="notContainsBlanks" dxfId="65" priority="156" stopIfTrue="1">
      <formula>LEN(TRIM(G711))&gt;0</formula>
    </cfRule>
  </conditionalFormatting>
  <conditionalFormatting sqref="G20">
    <cfRule type="notContainsBlanks" dxfId="64" priority="153" stopIfTrue="1">
      <formula>LEN(TRIM(G20))&gt;0</formula>
    </cfRule>
  </conditionalFormatting>
  <conditionalFormatting sqref="G106">
    <cfRule type="notContainsBlanks" dxfId="63" priority="152" stopIfTrue="1">
      <formula>LEN(TRIM(G106))&gt;0</formula>
    </cfRule>
  </conditionalFormatting>
  <conditionalFormatting sqref="G501">
    <cfRule type="notContainsBlanks" dxfId="62" priority="150" stopIfTrue="1">
      <formula>LEN(TRIM(G501))&gt;0</formula>
    </cfRule>
  </conditionalFormatting>
  <conditionalFormatting sqref="G28:G33">
    <cfRule type="notContainsBlanks" dxfId="61" priority="128" stopIfTrue="1">
      <formula>LEN(TRIM(G28))&gt;0</formula>
    </cfRule>
  </conditionalFormatting>
  <conditionalFormatting sqref="G613">
    <cfRule type="notContainsBlanks" dxfId="60" priority="143" stopIfTrue="1">
      <formula>LEN(TRIM(G613))&gt;0</formula>
    </cfRule>
  </conditionalFormatting>
  <conditionalFormatting sqref="G27">
    <cfRule type="notContainsBlanks" dxfId="59" priority="125" stopIfTrue="1">
      <formula>LEN(TRIM(G27))&gt;0</formula>
    </cfRule>
  </conditionalFormatting>
  <conditionalFormatting sqref="G39">
    <cfRule type="notContainsBlanks" dxfId="58" priority="124" stopIfTrue="1">
      <formula>LEN(TRIM(G39))&gt;0</formula>
    </cfRule>
  </conditionalFormatting>
  <conditionalFormatting sqref="G35">
    <cfRule type="notContainsBlanks" dxfId="57" priority="122" stopIfTrue="1">
      <formula>LEN(TRIM(G35))&gt;0</formula>
    </cfRule>
  </conditionalFormatting>
  <conditionalFormatting sqref="G59">
    <cfRule type="notContainsBlanks" dxfId="56" priority="121" stopIfTrue="1">
      <formula>LEN(TRIM(G59))&gt;0</formula>
    </cfRule>
  </conditionalFormatting>
  <conditionalFormatting sqref="G785">
    <cfRule type="notContainsBlanks" dxfId="55" priority="114" stopIfTrue="1">
      <formula>LEN(TRIM(G785))&gt;0</formula>
    </cfRule>
  </conditionalFormatting>
  <conditionalFormatting sqref="G633:G635">
    <cfRule type="notContainsBlanks" dxfId="54" priority="111" stopIfTrue="1">
      <formula>LEN(TRIM(G633))&gt;0</formula>
    </cfRule>
  </conditionalFormatting>
  <conditionalFormatting sqref="G708">
    <cfRule type="notContainsBlanks" dxfId="53" priority="109" stopIfTrue="1">
      <formula>LEN(TRIM(G708))&gt;0</formula>
    </cfRule>
  </conditionalFormatting>
  <conditionalFormatting sqref="G788">
    <cfRule type="notContainsBlanks" dxfId="52" priority="113" stopIfTrue="1">
      <formula>LEN(TRIM(G788))&gt;0</formula>
    </cfRule>
  </conditionalFormatting>
  <conditionalFormatting sqref="G749:G750">
    <cfRule type="notContainsBlanks" dxfId="51" priority="108" stopIfTrue="1">
      <formula>LEN(TRIM(G749))&gt;0</formula>
    </cfRule>
  </conditionalFormatting>
  <conditionalFormatting sqref="G701:G702">
    <cfRule type="notContainsBlanks" dxfId="50" priority="107" stopIfTrue="1">
      <formula>LEN(TRIM(G701))&gt;0</formula>
    </cfRule>
  </conditionalFormatting>
  <conditionalFormatting sqref="G115">
    <cfRule type="notContainsBlanks" dxfId="49" priority="106" stopIfTrue="1">
      <formula>LEN(TRIM(G115))&gt;0</formula>
    </cfRule>
  </conditionalFormatting>
  <conditionalFormatting sqref="G795">
    <cfRule type="notContainsBlanks" dxfId="48" priority="103" stopIfTrue="1">
      <formula>LEN(TRIM(G795))&gt;0</formula>
    </cfRule>
  </conditionalFormatting>
  <conditionalFormatting sqref="G623">
    <cfRule type="notContainsBlanks" dxfId="47" priority="102" stopIfTrue="1">
      <formula>LEN(TRIM(G623))&gt;0</formula>
    </cfRule>
  </conditionalFormatting>
  <conditionalFormatting sqref="G116">
    <cfRule type="notContainsBlanks" dxfId="46" priority="101" stopIfTrue="1">
      <formula>LEN(TRIM(G116))&gt;0</formula>
    </cfRule>
  </conditionalFormatting>
  <conditionalFormatting sqref="G656">
    <cfRule type="notContainsBlanks" dxfId="45" priority="100" stopIfTrue="1">
      <formula>LEN(TRIM(G656))&gt;0</formula>
    </cfRule>
  </conditionalFormatting>
  <conditionalFormatting sqref="G721">
    <cfRule type="notContainsBlanks" dxfId="44" priority="99" stopIfTrue="1">
      <formula>LEN(TRIM(G721))&gt;0</formula>
    </cfRule>
  </conditionalFormatting>
  <conditionalFormatting sqref="G639:G643">
    <cfRule type="notContainsBlanks" dxfId="43" priority="98" stopIfTrue="1">
      <formula>LEN(TRIM(G639))&gt;0</formula>
    </cfRule>
  </conditionalFormatting>
  <conditionalFormatting sqref="G105">
    <cfRule type="notContainsBlanks" dxfId="42" priority="97" stopIfTrue="1">
      <formula>LEN(TRIM(G105))&gt;0</formula>
    </cfRule>
  </conditionalFormatting>
  <conditionalFormatting sqref="G109">
    <cfRule type="notContainsBlanks" dxfId="41" priority="96" stopIfTrue="1">
      <formula>LEN(TRIM(G109))&gt;0</formula>
    </cfRule>
  </conditionalFormatting>
  <conditionalFormatting sqref="G108">
    <cfRule type="notContainsBlanks" dxfId="40" priority="95" stopIfTrue="1">
      <formula>LEN(TRIM(G108))&gt;0</formula>
    </cfRule>
  </conditionalFormatting>
  <conditionalFormatting sqref="G150">
    <cfRule type="notContainsBlanks" dxfId="39" priority="94" stopIfTrue="1">
      <formula>LEN(TRIM(G150))&gt;0</formula>
    </cfRule>
  </conditionalFormatting>
  <conditionalFormatting sqref="G484">
    <cfRule type="notContainsBlanks" dxfId="38" priority="93" stopIfTrue="1">
      <formula>LEN(TRIM(G484))&gt;0</formula>
    </cfRule>
  </conditionalFormatting>
  <conditionalFormatting sqref="G505">
    <cfRule type="notContainsBlanks" dxfId="37" priority="92" stopIfTrue="1">
      <formula>LEN(TRIM(G505))&gt;0</formula>
    </cfRule>
  </conditionalFormatting>
  <conditionalFormatting sqref="G815">
    <cfRule type="notContainsBlanks" dxfId="36" priority="91" stopIfTrue="1">
      <formula>LEN(TRIM(G815))&gt;0</formula>
    </cfRule>
  </conditionalFormatting>
  <conditionalFormatting sqref="G816">
    <cfRule type="notContainsBlanks" dxfId="35" priority="90" stopIfTrue="1">
      <formula>LEN(TRIM(G816))&gt;0</formula>
    </cfRule>
  </conditionalFormatting>
  <conditionalFormatting sqref="G820">
    <cfRule type="notContainsBlanks" dxfId="34" priority="88" stopIfTrue="1">
      <formula>LEN(TRIM(G820))&gt;0</formula>
    </cfRule>
  </conditionalFormatting>
  <conditionalFormatting sqref="G808">
    <cfRule type="notContainsBlanks" dxfId="33" priority="87" stopIfTrue="1">
      <formula>LEN(TRIM(G808))&gt;0</formula>
    </cfRule>
  </conditionalFormatting>
  <conditionalFormatting sqref="G845">
    <cfRule type="notContainsBlanks" dxfId="32" priority="86" stopIfTrue="1">
      <formula>LEN(TRIM(G845))&gt;0</formula>
    </cfRule>
  </conditionalFormatting>
  <conditionalFormatting sqref="G804:G805">
    <cfRule type="notContainsBlanks" dxfId="31" priority="83" stopIfTrue="1">
      <formula>LEN(TRIM(G804))&gt;0</formula>
    </cfRule>
  </conditionalFormatting>
  <conditionalFormatting sqref="G689:G694">
    <cfRule type="notContainsBlanks" dxfId="30" priority="72" stopIfTrue="1">
      <formula>LEN(TRIM(G689))&gt;0</formula>
    </cfRule>
  </conditionalFormatting>
  <conditionalFormatting sqref="G677:G685">
    <cfRule type="notContainsBlanks" dxfId="29" priority="74" stopIfTrue="1">
      <formula>LEN(TRIM(G677))&gt;0</formula>
    </cfRule>
  </conditionalFormatting>
  <conditionalFormatting sqref="G518">
    <cfRule type="notContainsBlanks" dxfId="28" priority="64" stopIfTrue="1">
      <formula>LEN(TRIM(G518))&gt;0</formula>
    </cfRule>
  </conditionalFormatting>
  <conditionalFormatting sqref="G695 G697">
    <cfRule type="notContainsBlanks" dxfId="27" priority="63" stopIfTrue="1">
      <formula>LEN(TRIM(G695))&gt;0</formula>
    </cfRule>
  </conditionalFormatting>
  <conditionalFormatting sqref="G696">
    <cfRule type="notContainsBlanks" dxfId="26" priority="61" stopIfTrue="1">
      <formula>LEN(TRIM(G696))&gt;0</formula>
    </cfRule>
  </conditionalFormatting>
  <conditionalFormatting sqref="G537:G543">
    <cfRule type="notContainsBlanks" dxfId="25" priority="47" stopIfTrue="1">
      <formula>LEN(TRIM(G537))&gt;0</formula>
    </cfRule>
  </conditionalFormatting>
  <conditionalFormatting sqref="G210:G218">
    <cfRule type="notContainsBlanks" dxfId="24" priority="55" stopIfTrue="1">
      <formula>LEN(TRIM(G210))&gt;0</formula>
    </cfRule>
  </conditionalFormatting>
  <conditionalFormatting sqref="G566:G577">
    <cfRule type="notContainsBlanks" dxfId="23" priority="46" stopIfTrue="1">
      <formula>LEN(TRIM(G566))&gt;0</formula>
    </cfRule>
  </conditionalFormatting>
  <conditionalFormatting sqref="G667">
    <cfRule type="notContainsBlanks" dxfId="22" priority="45" stopIfTrue="1">
      <formula>LEN(TRIM(G667))&gt;0</formula>
    </cfRule>
  </conditionalFormatting>
  <conditionalFormatting sqref="G834:G835">
    <cfRule type="notContainsBlanks" dxfId="21" priority="44" stopIfTrue="1">
      <formula>LEN(TRIM(G834))&gt;0</formula>
    </cfRule>
  </conditionalFormatting>
  <conditionalFormatting sqref="G838">
    <cfRule type="notContainsBlanks" dxfId="20" priority="32" stopIfTrue="1">
      <formula>LEN(TRIM(G838))&gt;0</formula>
    </cfRule>
  </conditionalFormatting>
  <conditionalFormatting sqref="G842">
    <cfRule type="notContainsBlanks" dxfId="19" priority="31" stopIfTrue="1">
      <formula>LEN(TRIM(G842))&gt;0</formula>
    </cfRule>
  </conditionalFormatting>
  <conditionalFormatting sqref="G827">
    <cfRule type="notContainsBlanks" dxfId="18" priority="23" stopIfTrue="1">
      <formula>LEN(TRIM(G827))&gt;0</formula>
    </cfRule>
  </conditionalFormatting>
  <conditionalFormatting sqref="G825">
    <cfRule type="notContainsBlanks" dxfId="17" priority="26" stopIfTrue="1">
      <formula>LEN(TRIM(G825))&gt;0</formula>
    </cfRule>
  </conditionalFormatting>
  <conditionalFormatting sqref="G829">
    <cfRule type="notContainsBlanks" dxfId="16" priority="20" stopIfTrue="1">
      <formula>LEN(TRIM(G829))&gt;0</formula>
    </cfRule>
  </conditionalFormatting>
  <conditionalFormatting sqref="G826">
    <cfRule type="notContainsBlanks" dxfId="15" priority="25" stopIfTrue="1">
      <formula>LEN(TRIM(G826))&gt;0</formula>
    </cfRule>
  </conditionalFormatting>
  <conditionalFormatting sqref="G828">
    <cfRule type="notContainsBlanks" dxfId="14" priority="21" stopIfTrue="1">
      <formula>LEN(TRIM(G828))&gt;0</formula>
    </cfRule>
  </conditionalFormatting>
  <conditionalFormatting sqref="G376:G413">
    <cfRule type="notContainsBlanks" dxfId="13" priority="19" stopIfTrue="1">
      <formula>LEN(TRIM(G376))&gt;0</formula>
    </cfRule>
  </conditionalFormatting>
  <conditionalFormatting sqref="G338:G375">
    <cfRule type="notContainsBlanks" dxfId="12" priority="18" stopIfTrue="1">
      <formula>LEN(TRIM(G338))&gt;0</formula>
    </cfRule>
  </conditionalFormatting>
  <conditionalFormatting sqref="G300">
    <cfRule type="notContainsBlanks" dxfId="11" priority="16" stopIfTrue="1">
      <formula>LEN(TRIM(G300))&gt;0</formula>
    </cfRule>
  </conditionalFormatting>
  <conditionalFormatting sqref="G262">
    <cfRule type="notContainsBlanks" dxfId="10" priority="14" stopIfTrue="1">
      <formula>LEN(TRIM(G262))&gt;0</formula>
    </cfRule>
  </conditionalFormatting>
  <conditionalFormatting sqref="G224:G261">
    <cfRule type="notContainsBlanks" dxfId="9" priority="13" stopIfTrue="1">
      <formula>LEN(TRIM(G224))&gt;0</formula>
    </cfRule>
  </conditionalFormatting>
  <conditionalFormatting sqref="G414:G451">
    <cfRule type="notContainsBlanks" dxfId="8" priority="11" stopIfTrue="1">
      <formula>LEN(TRIM(G414))&gt;0</formula>
    </cfRule>
  </conditionalFormatting>
  <conditionalFormatting sqref="G779:G782">
    <cfRule type="notContainsBlanks" dxfId="7" priority="10" stopIfTrue="1">
      <formula>LEN(TRIM(G779))&gt;0</formula>
    </cfRule>
  </conditionalFormatting>
  <conditionalFormatting sqref="G140:G144">
    <cfRule type="notContainsBlanks" dxfId="6" priority="9" stopIfTrue="1">
      <formula>LEN(TRIM(G140))&gt;0</formula>
    </cfRule>
  </conditionalFormatting>
  <conditionalFormatting sqref="G657">
    <cfRule type="notContainsBlanks" dxfId="5" priority="8" stopIfTrue="1">
      <formula>LEN(TRIM(G657))&gt;0</formula>
    </cfRule>
  </conditionalFormatting>
  <conditionalFormatting sqref="G706">
    <cfRule type="notContainsBlanks" dxfId="4" priority="6" stopIfTrue="1">
      <formula>LEN(TRIM(G706))&gt;0</formula>
    </cfRule>
  </conditionalFormatting>
  <conditionalFormatting sqref="G739">
    <cfRule type="notContainsBlanks" dxfId="3" priority="5" stopIfTrue="1">
      <formula>LEN(TRIM(G739))&gt;0</formula>
    </cfRule>
  </conditionalFormatting>
  <conditionalFormatting sqref="G803">
    <cfRule type="notContainsBlanks" dxfId="2" priority="3" stopIfTrue="1">
      <formula>LEN(TRIM(G803))&gt;0</formula>
    </cfRule>
  </conditionalFormatting>
  <conditionalFormatting sqref="G22">
    <cfRule type="notContainsBlanks" dxfId="1" priority="2" stopIfTrue="1">
      <formula>LEN(TRIM(G22))&gt;0</formula>
    </cfRule>
  </conditionalFormatting>
  <conditionalFormatting sqref="G821">
    <cfRule type="notContainsBlanks" dxfId="0" priority="1" stopIfTrue="1">
      <formula>LEN(TRIM(G821))&gt;0</formula>
    </cfRule>
  </conditionalFormatting>
  <dataValidations count="20">
    <dataValidation type="whole" operator="greaterThanOrEqual" allowBlank="1" showInputMessage="1" showErrorMessage="1" errorTitle="Fout bij invoer!" error="Vul een getal groter of gelijk aan 0 in." sqref="C95 H844:I844 E592 E554 E532 H787:I787 E480:F485 C820:F820 H807:I807 D224:F472">
      <formula1>0</formula1>
    </dataValidation>
    <dataValidation type="whole" allowBlank="1" showInputMessage="1" showErrorMessage="1" error="Vul een getal groter of gelijk aan 0 in" sqref="C512:F512 C516:F518">
      <formula1>0</formula1>
      <formula2>9.99999999999999E+21</formula2>
    </dataValidation>
    <dataValidation showInputMessage="1" showErrorMessage="1" error="Selecteer een antwoord in het drop-down menu" sqref="C652:F652"/>
    <dataValidation type="date" operator="lessThan" showInputMessage="1" showErrorMessage="1" sqref="C546:F546">
      <formula1>44196</formula1>
    </dataValidation>
    <dataValidation type="whole" operator="greaterThanOrEqual" allowBlank="1" showInputMessage="1" showErrorMessage="1" error="Voer een geheel getal &gt;0 in" sqref="C628:F629 E760:F760">
      <formula1>0</formula1>
    </dataValidation>
    <dataValidation type="decimal" operator="greaterThanOrEqual" allowBlank="1" showInputMessage="1" showErrorMessage="1" errorTitle="Fout bij invoer!" error="Vul een getal groter of gelijk aan 0 in." sqref="C795:F795">
      <formula1>0</formula1>
    </dataValidation>
    <dataValidation type="whole" operator="greaterThanOrEqual" showInputMessage="1" showErrorMessage="1" error="Vul een getal groter of gelijk aan 0 in" sqref="C63:F63">
      <formula1>0</formula1>
    </dataValidation>
    <dataValidation type="whole" operator="greaterThanOrEqual" allowBlank="1" showInputMessage="1" showErrorMessage="1" error="Vul een getal groter of gelijk aan 0 in" sqref="C100:F100 C124:F124 C130:F134 C140:F142 C159:F174 C181:F184 C144:F144 C189:F218 C149:F154">
      <formula1>0</formula1>
    </dataValidation>
    <dataValidation type="whole" allowBlank="1" showInputMessage="1" showErrorMessage="1" error="Vul een getal groter of gelijk aan 0 in" sqref="C490:F490">
      <formula1>0</formula1>
      <formula2>9999999999999</formula2>
    </dataValidation>
    <dataValidation type="whole" allowBlank="1" showInputMessage="1" sqref="C509:F509 C513:F513">
      <formula1>0</formula1>
      <formula2>9999999999999</formula2>
    </dataValidation>
    <dataValidation type="whole" operator="greaterThan" allowBlank="1" showInputMessage="1" showErrorMessage="1" error="Vul een getal groter dan 0 in" sqref="C27:F27 C39:F39">
      <formula1>0</formula1>
    </dataValidation>
    <dataValidation type="date" operator="lessThan" showInputMessage="1" showErrorMessage="1" sqref="C559:F559">
      <formula1>44196</formula1>
    </dataValidation>
    <dataValidation type="date" operator="lessThan" showInputMessage="1" showErrorMessage="1" error="Voer een datum in (dd/mm/yyyy)" sqref="C804:F805 C821:F821">
      <formula1>44196</formula1>
    </dataValidation>
    <dataValidation operator="greaterThanOrEqual" allowBlank="1" showInputMessage="1" showErrorMessage="1" errorTitle="Fout bij invoer!" error="Vul een getal groter of gelijk aan 0 in." sqref="I676:I685"/>
    <dataValidation type="whole" operator="greaterThanOrEqual" showInputMessage="1" showErrorMessage="1" error="Selecteer een antwoord in het drop-down menu" sqref="C697:F697 C695:F695">
      <formula1>0</formula1>
    </dataValidation>
    <dataValidation type="whole" operator="greaterThanOrEqual" showInputMessage="1" showErrorMessage="1" error="Voer een getal &gt;0 in" sqref="C689:F694">
      <formula1>0</formula1>
    </dataValidation>
    <dataValidation type="whole" operator="greaterThanOrEqual" allowBlank="1" showInputMessage="1" showErrorMessage="1" errorTitle="Fout bij invoer!" error="vermeld een geheel getal &gt;0" sqref="F566:F577">
      <formula1>0</formula1>
    </dataValidation>
    <dataValidation type="whole" allowBlank="1" showInputMessage="1" showErrorMessage="1" error="Vermeld het aantal _x000a_toename: +_x000a_afname: -" sqref="C143:F143">
      <formula1>-1000000</formula1>
      <formula2>1000000</formula2>
    </dataValidation>
    <dataValidation type="whole" operator="greaterThanOrEqual" allowBlank="1" showInputMessage="1" showErrorMessage="1" error="Vul een geheel getal groter of gelijk aan 0 in" sqref="C116:F116">
      <formula1>0</formula1>
    </dataValidation>
    <dataValidation type="whole" operator="greaterThanOrEqual" showInputMessage="1" showErrorMessage="1" error="Voer een geheel getal &gt;0 in" sqref="C706:F706">
      <formula1>0</formula1>
    </dataValidation>
  </dataValidations>
  <pageMargins left="0.39370078740157483" right="0.39370078740157483" top="0.39370078740157483" bottom="0.39370078740157483" header="0.19685039370078741" footer="0.19685039370078741"/>
  <pageSetup paperSize="9" scale="64" fitToHeight="10" orientation="landscape" r:id="rId1"/>
  <headerFooter>
    <oddFooter>Page &amp;P of &amp;N</oddFooter>
  </headerFooter>
  <rowBreaks count="4" manualBreakCount="4">
    <brk id="112" max="6" man="1"/>
    <brk id="548" max="6" man="1"/>
    <brk id="698" max="6" man="1"/>
    <brk id="797" max="6" man="1"/>
  </rowBreaks>
  <ignoredErrors>
    <ignoredError sqref="G794:G795 G150 G838 G826 G796" formula="1"/>
  </ignoredErrors>
  <drawing r:id="rId2"/>
  <extLst>
    <ext xmlns:x14="http://schemas.microsoft.com/office/spreadsheetml/2009/9/main" uri="{CCE6A557-97BC-4b89-ADB6-D9C93CAAB3DF}">
      <x14:dataValidations xmlns:xm="http://schemas.microsoft.com/office/excel/2006/main" count="51">
        <x14:dataValidation type="list" allowBlank="1" showInputMessage="1" showErrorMessage="1" error="Selecteer een antwoord in het drop-down menu">
          <x14:formula1>
            <xm:f>Lists!$B$11:$E$11</xm:f>
          </x14:formula1>
          <xm:sqref>C655:F655</xm:sqref>
        </x14:dataValidation>
        <x14:dataValidation type="list" allowBlank="1" showInputMessage="1" showErrorMessage="1">
          <x14:formula1>
            <xm:f>Lists!$C$3:$D$3</xm:f>
          </x14:formula1>
          <xm:sqref>C96:F98</xm:sqref>
        </x14:dataValidation>
        <x14:dataValidation type="list" allowBlank="1" showInputMessage="1" showErrorMessage="1" error="Selecteer een antwoord in het drop-down menu">
          <x14:formula1>
            <xm:f>Lists!$B$3:$D$3</xm:f>
          </x14:formula1>
          <xm:sqref>C508:F508 C589:F590 C491:F491 C480:D485</xm:sqref>
        </x14:dataValidation>
        <x14:dataValidation type="list" allowBlank="1" showInputMessage="1" showErrorMessage="1" error="Selecteer een antwoord in het drop-down menu">
          <x14:formula1>
            <xm:f>Lists!$C$9:$D$9</xm:f>
          </x14:formula1>
          <xm:sqref>E747:E750</xm:sqref>
        </x14:dataValidation>
        <x14:dataValidation type="list" allowBlank="1" showInputMessage="1">
          <x14:formula1>
            <xm:f>Lists!$B$8:$C$8</xm:f>
          </x14:formula1>
          <xm:sqref>C648:F648 C651:F651 C657:F657 C696:F696 C845:F845</xm:sqref>
        </x14:dataValidation>
        <x14:dataValidation type="list" showInputMessage="1" showErrorMessage="1" error="Selecteer een antwoord in het drop-down menu">
          <x14:formula1>
            <xm:f>Lists!$B$19:$F$19</xm:f>
          </x14:formula1>
          <xm:sqref>C534:F534</xm:sqref>
        </x14:dataValidation>
        <x14:dataValidation type="list" showInputMessage="1" showErrorMessage="1" error="Selecteer een antwoord in het drop-down menu">
          <x14:formula1>
            <xm:f>Lists!$B$9:$D$9</xm:f>
          </x14:formula1>
          <xm:sqref>C556:F556 C581:F584 C726:F726 C612:F612 C598:F610 C736:F740</xm:sqref>
        </x14:dataValidation>
        <x14:dataValidation type="list" allowBlank="1" showInputMessage="1" showErrorMessage="1" error="Selecteer een antwoord in het drop-down menu">
          <x14:formula1>
            <xm:f>Lists!$B$20:$E$20</xm:f>
          </x14:formula1>
          <xm:sqref>C733:F733</xm:sqref>
        </x14:dataValidation>
        <x14:dataValidation type="list" showInputMessage="1" showErrorMessage="1" error="Selecteer een antwoord in het drop-down menu">
          <x14:formula1>
            <xm:f>Lists!$B$32:$G$32</xm:f>
          </x14:formula1>
          <xm:sqref>C547:F547</xm:sqref>
        </x14:dataValidation>
        <x14:dataValidation type="list" showInputMessage="1" showErrorMessage="1" error="Selecteer een antwoordoptie in het drop-down menu">
          <x14:formula1>
            <xm:f>Lists!$B$34:$G$34</xm:f>
          </x14:formula1>
          <xm:sqref>C551:F551</xm:sqref>
        </x14:dataValidation>
        <x14:dataValidation type="list" showInputMessage="1" showErrorMessage="1" error="Selecteer een antwoord in het drop-dowm menu">
          <x14:formula1>
            <xm:f>Lists!$B$33:$F$33</xm:f>
          </x14:formula1>
          <xm:sqref>C550:F550</xm:sqref>
        </x14:dataValidation>
        <x14:dataValidation type="list" showInputMessage="1" showErrorMessage="1" error="Selecteer een antwoord in het drop-down menu">
          <x14:formula1>
            <xm:f>Lists!$B$35:$H$35</xm:f>
          </x14:formula1>
          <xm:sqref>C552:F552</xm:sqref>
        </x14:dataValidation>
        <x14:dataValidation type="list" allowBlank="1" showInputMessage="1" error="Vermeld een toelichting">
          <x14:formula1>
            <xm:f>Lists!$B$7:$C$7</xm:f>
          </x14:formula1>
          <xm:sqref>C585:F585 C591:F591 C613:F613</xm:sqref>
        </x14:dataValidation>
        <x14:dataValidation type="list" allowBlank="1" showInputMessage="1" showErrorMessage="1" error="Selecteer een antwoord in het drop-down menu">
          <x14:formula1>
            <xm:f>Lists!$B$37:$G$37</xm:f>
          </x14:formula1>
          <xm:sqref>C561:F561</xm:sqref>
        </x14:dataValidation>
        <x14:dataValidation type="list" allowBlank="1" showInputMessage="1">
          <x14:formula1>
            <xm:f>Lists!$B$7:$C$7</xm:f>
          </x14:formula1>
          <xm:sqref>C644:F644 C803:F803</xm:sqref>
        </x14:dataValidation>
        <x14:dataValidation type="list" allowBlank="1" showInputMessage="1" showErrorMessage="1" error="Selecteer een antwoord in het drop-down menu">
          <x14:formula1>
            <xm:f>Lists!$B$20:$F$20</xm:f>
          </x14:formula1>
          <xm:sqref>C616:F624</xm:sqref>
        </x14:dataValidation>
        <x14:dataValidation type="list" showInputMessage="1" showErrorMessage="1" error="Selecteer een antwoord in het drop-down menu">
          <x14:formula1>
            <xm:f>Lists!$B$37:$G$37</xm:f>
          </x14:formula1>
          <xm:sqref>C639:F643 C656:F656</xm:sqref>
        </x14:dataValidation>
        <x14:dataValidation type="list" showInputMessage="1" showErrorMessage="1" error="Selecteer een antwoord in het drop-down menu">
          <x14:formula1>
            <xm:f>Lists!$B$39:$H$39</xm:f>
          </x14:formula1>
          <xm:sqref>C647:F647</xm:sqref>
        </x14:dataValidation>
        <x14:dataValidation type="list" allowBlank="1" showInputMessage="1" showErrorMessage="1" error="Selecteer een antwoord in het drop-down menu">
          <x14:formula1>
            <xm:f>Lists!$B$22:$F$22</xm:f>
          </x14:formula1>
          <xm:sqref>C671:F671</xm:sqref>
        </x14:dataValidation>
        <x14:dataValidation type="list" showInputMessage="1" showErrorMessage="1">
          <x14:formula1>
            <xm:f>Lists!$B$9:$D$9</xm:f>
          </x14:formula1>
          <xm:sqref>C700:F700</xm:sqref>
        </x14:dataValidation>
        <x14:dataValidation type="list" showInputMessage="1">
          <x14:formula1>
            <xm:f>Lists!$B$8:$C$8</xm:f>
          </x14:formula1>
          <xm:sqref>C703:F703</xm:sqref>
        </x14:dataValidation>
        <x14:dataValidation type="list" showInputMessage="1" showErrorMessage="1" error="Selecteer een antwoord in het drop-down menu">
          <x14:formula1>
            <xm:f>Lists!$B$41:$F$41</xm:f>
          </x14:formula1>
          <xm:sqref>C753:F757</xm:sqref>
        </x14:dataValidation>
        <x14:dataValidation type="list" showInputMessage="1" showErrorMessage="1" error="Selecteer een antwoord in het drop-down menu">
          <x14:formula1>
            <xm:f>Lists!$B$42:$F$42</xm:f>
          </x14:formula1>
          <xm:sqref>C794:F794</xm:sqref>
        </x14:dataValidation>
        <x14:dataValidation type="list" showInputMessage="1" showErrorMessage="1" error="Selecteer een antwoord in het drop-down menu">
          <x14:formula1>
            <xm:f>Lists!$B$43:$G$43</xm:f>
          </x14:formula1>
          <xm:sqref>C796:F796</xm:sqref>
        </x14:dataValidation>
        <x14:dataValidation type="list" showInputMessage="1" showErrorMessage="1" error="Selecteer een antwoord in het drop-down menu">
          <x14:formula1>
            <xm:f>Lists!$B$30:$F$30</xm:f>
          </x14:formula1>
          <xm:sqref>C799:F799 C802:F802</xm:sqref>
        </x14:dataValidation>
        <x14:dataValidation type="list" showInputMessage="1" showErrorMessage="1" error="Selecteer een antwoord in het drop-down menu">
          <x14:formula1>
            <xm:f>Lists!$B$11:$E$11</xm:f>
          </x14:formula1>
          <xm:sqref>C672:F672 C661:F667 C701:F701</xm:sqref>
        </x14:dataValidation>
        <x14:dataValidation type="list" showInputMessage="1" showErrorMessage="1" error="Selecteer een antwoord in het drop-down menu">
          <x14:formula1>
            <xm:f>Lists!$B$40:$G$40</xm:f>
          </x14:formula1>
          <xm:sqref>C711:F715 C718:F722</xm:sqref>
        </x14:dataValidation>
        <x14:dataValidation type="list" allowBlank="1" showInputMessage="1">
          <x14:formula1>
            <xm:f>Lists!$C$8:$D$8</xm:f>
          </x14:formula1>
          <xm:sqref>C15:F15 C64:F64 C501:F501</xm:sqref>
        </x14:dataValidation>
        <x14:dataValidation type="list" showInputMessage="1">
          <x14:formula1>
            <xm:f>Lists!$E$11:$F$11</xm:f>
          </x14:formula1>
          <xm:sqref>C102:F103 C105:F106 C108:F109</xm:sqref>
        </x14:dataValidation>
        <x14:dataValidation type="list" allowBlank="1" showInputMessage="1" showErrorMessage="1" error="Selecteer een antwoord in het drop-down menu">
          <x14:formula1>
            <xm:f>Lists!$C$3:$D$3</xm:f>
          </x14:formula1>
          <xm:sqref>C57:F57 C42:F42 C45:F45 C48:F48 C51:F51 C54:F54 C114:F115</xm:sqref>
        </x14:dataValidation>
        <x14:dataValidation type="list" allowBlank="1" showInputMessage="1" showErrorMessage="1" error="Selecteer een antwoord in het drop-down menu">
          <x14:formula1>
            <xm:f>Lists!$A$55:$A$303</xm:f>
          </x14:formula1>
          <xm:sqref>C67:F67 C71:F71 C75:F75 C79:F79 C83:F83 C87:F87</xm:sqref>
        </x14:dataValidation>
        <x14:dataValidation type="list" allowBlank="1" showInputMessage="1" showErrorMessage="1" error="Selecteer een antwoord in het drop-down menu">
          <x14:formula1>
            <xm:f>Lists!$B$45:$I$45</xm:f>
          </x14:formula1>
          <xm:sqref>C68:F68 C72:F72 C76:F76 C80:F80 C84:F84 C88:F88</xm:sqref>
        </x14:dataValidation>
        <x14:dataValidation type="list" showInputMessage="1">
          <x14:formula1>
            <xm:f>Lists!$B$8:$D$8</xm:f>
          </x14:formula1>
          <xm:sqref>C785:F785 C743:F743</xm:sqref>
        </x14:dataValidation>
        <x14:dataValidation type="list" operator="greaterThanOrEqual" allowBlank="1" showInputMessage="1" showErrorMessage="1" error="Selecteer een antwoord in het drop-down menu">
          <x14:formula1>
            <xm:f>Lists!$C$9:$D$9</xm:f>
          </x14:formula1>
          <xm:sqref>D771:F774</xm:sqref>
        </x14:dataValidation>
        <x14:dataValidation type="list" operator="greaterThanOrEqual" allowBlank="1" showInputMessage="1" showErrorMessage="1" error="Selecteer een antwoord in het drop-down menu">
          <x14:formula1>
            <xm:f>Lists!$C$35:$G$35</xm:f>
          </x14:formula1>
          <xm:sqref>D779:F782</xm:sqref>
        </x14:dataValidation>
        <x14:dataValidation type="list" allowBlank="1" showInputMessage="1" showErrorMessage="1" error="Selecteer een antwoord in het drop-dowm menu">
          <x14:formula1>
            <xm:f>Lists!$B$20:$F$20</xm:f>
          </x14:formula1>
          <xm:sqref>C633:F635</xm:sqref>
        </x14:dataValidation>
        <x14:dataValidation type="list" showInputMessage="1" showErrorMessage="1" error="Selecteer een antwoord in het drop-dowm menu">
          <x14:formula1>
            <xm:f>Lists!$B$11:$E$11</xm:f>
          </x14:formula1>
          <xm:sqref>C707:F707</xm:sqref>
        </x14:dataValidation>
        <x14:dataValidation type="list" allowBlank="1" showInputMessage="1">
          <x14:formula1>
            <xm:f>Lists!$B$8:$D$8</xm:f>
          </x14:formula1>
          <xm:sqref>C708:F708 C110:F110 C673:F673 C59:F59 C89:F89 C35:F35 C562:F562 C729:F729 C764:F764 C788:F788 C808:F808</xm:sqref>
        </x14:dataValidation>
        <x14:dataValidation type="list" showInputMessage="1" showErrorMessage="1" error="Selecteer een antwoord in het drop-dowm menu">
          <x14:formula1>
            <xm:f>Lists!$B$10:$E$10</xm:f>
          </x14:formula1>
          <xm:sqref>C762:F762</xm:sqref>
        </x14:dataValidation>
        <x14:dataValidation type="list" showInputMessage="1" showErrorMessage="1" error="Selecteer een antwoord in het drop-down menu">
          <x14:formula1>
            <xm:f>Lists!$B$12:$E$12</xm:f>
          </x14:formula1>
          <xm:sqref>C702:F702</xm:sqref>
        </x14:dataValidation>
        <x14:dataValidation type="list" allowBlank="1" showInputMessage="1" showErrorMessage="1" error="Selecteer een antwoord in het drop-down menu">
          <x14:formula1>
            <xm:f>Lists!$B$52:$G$52</xm:f>
          </x14:formula1>
          <xm:sqref>C499:F500</xm:sqref>
        </x14:dataValidation>
        <x14:dataValidation type="list" allowBlank="1" showInputMessage="1" showErrorMessage="1" error="Selecteer een antwoord in het drop-down menu">
          <x14:formula1>
            <xm:f>Lists!$B$53:$F$53</xm:f>
          </x14:formula1>
          <xm:sqref>C505:F505</xm:sqref>
        </x14:dataValidation>
        <x14:dataValidation type="list" showInputMessage="1" showErrorMessage="1" error="Selecteer een antwoord in het drop-down menu">
          <x14:formula1>
            <xm:f>Lists!$B$46:$E$46</xm:f>
          </x14:formula1>
          <xm:sqref>C815:F815 C827:F828</xm:sqref>
        </x14:dataValidation>
        <x14:dataValidation type="list" showInputMessage="1" showErrorMessage="1" error="Selecteer een antwoord in het drop-down menu">
          <x14:formula1>
            <xm:f>Lists!$B$47:$E$47</xm:f>
          </x14:formula1>
          <xm:sqref>C816:F816</xm:sqref>
        </x14:dataValidation>
        <x14:dataValidation type="list" allowBlank="1" showInputMessage="1" showErrorMessage="1" error="Selecteer een antwoord in het drop-down menu">
          <x14:formula1>
            <xm:f>Lists!$B$9:$D$9</xm:f>
          </x14:formula1>
          <xm:sqref>E677:F685</xm:sqref>
        </x14:dataValidation>
        <x14:dataValidation type="list" showInputMessage="1" showErrorMessage="1" error="Selecteer een antwoord in het dropdown-menu">
          <x14:formula1>
            <xm:f>Lists!$B$11:$E$11</xm:f>
          </x14:formula1>
          <xm:sqref>C537:F543</xm:sqref>
        </x14:dataValidation>
        <x14:dataValidation type="list" operator="greaterThanOrEqual" allowBlank="1" showInputMessage="1" showErrorMessage="1" errorTitle="Fout bij invoer!" error="Maak een keuze uit het drop-down menu">
          <x14:formula1>
            <xm:f>Lists!$C$9:$D$9</xm:f>
          </x14:formula1>
          <xm:sqref>E566:E577</xm:sqref>
        </x14:dataValidation>
        <x14:dataValidation type="list" showInputMessage="1" showErrorMessage="1" error="Selecteer een antwoord in het drop-down menu">
          <x14:formula1>
            <xm:f>Lists!$B$46:$D$46</xm:f>
          </x14:formula1>
          <xm:sqref>C825:F825 C838:F838 C842:F842 C834:F834</xm:sqref>
        </x14:dataValidation>
        <x14:dataValidation type="list" showInputMessage="1" error="Vermeld een toelichting">
          <x14:formula1>
            <xm:f>Lists!$B$8:$D$8</xm:f>
          </x14:formula1>
          <xm:sqref>C836:F837 C826:F826 C829:F829 C839:F841</xm:sqref>
        </x14:dataValidation>
        <x14:dataValidation type="list" showInputMessage="1" showErrorMessage="1" error="Selecteer een antwoord in het drop-down menu">
          <x14:formula1>
            <xm:f>Lists!$B$48:$E$48</xm:f>
          </x14:formula1>
          <xm:sqref>C835:F835</xm:sqref>
        </x14:dataValidation>
        <x14:dataValidation type="list" operator="greaterThanOrEqual" allowBlank="1" showInputMessage="1" showErrorMessage="1" errorTitle="Fout bij invoer!" error="Selecteer een antwoord in het drop-down menu">
          <x14:formula1>
            <xm:f>Lists!$B$51:$J$51</xm:f>
          </x14:formula1>
          <xm:sqref>F747:F748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D306"/>
  <sheetViews>
    <sheetView topLeftCell="B8" zoomScale="90" zoomScaleNormal="90" workbookViewId="0">
      <selection activeCell="C24" sqref="C24"/>
    </sheetView>
  </sheetViews>
  <sheetFormatPr defaultRowHeight="14.5" x14ac:dyDescent="0.35"/>
  <cols>
    <col min="1" max="1" width="48.7265625" style="18" customWidth="1"/>
    <col min="2" max="7" width="36.54296875" style="13" customWidth="1"/>
    <col min="8" max="9" width="36.54296875" customWidth="1"/>
  </cols>
  <sheetData>
    <row r="1" spans="1:7" x14ac:dyDescent="0.35">
      <c r="A1" s="19" t="s">
        <v>76</v>
      </c>
    </row>
    <row r="2" spans="1:7" ht="58" x14ac:dyDescent="0.35">
      <c r="A2" s="18">
        <v>11</v>
      </c>
      <c r="B2" s="16" t="s">
        <v>2</v>
      </c>
      <c r="C2" s="17" t="s">
        <v>3</v>
      </c>
      <c r="D2" s="16" t="s">
        <v>4</v>
      </c>
      <c r="E2" s="17"/>
      <c r="F2" s="16"/>
      <c r="G2" s="17"/>
    </row>
    <row r="3" spans="1:7" ht="29" x14ac:dyDescent="0.35">
      <c r="A3" s="18" t="s">
        <v>77</v>
      </c>
      <c r="B3" s="16" t="s">
        <v>2</v>
      </c>
      <c r="C3" s="17" t="s">
        <v>5</v>
      </c>
      <c r="D3" s="16" t="s">
        <v>6</v>
      </c>
      <c r="E3" s="17" t="s">
        <v>70</v>
      </c>
      <c r="F3" s="16"/>
      <c r="G3" s="17"/>
    </row>
    <row r="4" spans="1:7" x14ac:dyDescent="0.35">
      <c r="A4" s="18" t="s">
        <v>77</v>
      </c>
      <c r="B4" s="16"/>
      <c r="C4" s="17" t="s">
        <v>108</v>
      </c>
      <c r="D4" s="16" t="s">
        <v>124</v>
      </c>
      <c r="E4" s="17" t="s">
        <v>125</v>
      </c>
      <c r="F4" s="16"/>
      <c r="G4" s="17"/>
    </row>
    <row r="6" spans="1:7" x14ac:dyDescent="0.35">
      <c r="A6" s="20" t="s">
        <v>78</v>
      </c>
      <c r="B6" s="21"/>
      <c r="C6" s="21"/>
      <c r="D6" s="21"/>
      <c r="E6" s="21"/>
      <c r="F6" s="21"/>
      <c r="G6" s="21"/>
    </row>
    <row r="7" spans="1:7" x14ac:dyDescent="0.35">
      <c r="A7" s="20" t="s">
        <v>79</v>
      </c>
      <c r="B7" s="14" t="s">
        <v>68</v>
      </c>
      <c r="C7" s="15"/>
      <c r="D7" s="14"/>
      <c r="E7" s="15"/>
      <c r="F7" s="14"/>
      <c r="G7" s="15"/>
    </row>
    <row r="8" spans="1:7" x14ac:dyDescent="0.35">
      <c r="A8" s="20" t="s">
        <v>80</v>
      </c>
      <c r="B8" s="14" t="s">
        <v>68</v>
      </c>
      <c r="C8" s="15" t="s">
        <v>39</v>
      </c>
      <c r="D8" s="14"/>
      <c r="E8" s="15"/>
      <c r="F8" s="14"/>
      <c r="G8" s="15"/>
    </row>
    <row r="9" spans="1:7" x14ac:dyDescent="0.35">
      <c r="A9" s="20" t="s">
        <v>81</v>
      </c>
      <c r="B9" s="14" t="s">
        <v>2</v>
      </c>
      <c r="C9" s="15" t="s">
        <v>5</v>
      </c>
      <c r="D9" s="14" t="s">
        <v>6</v>
      </c>
      <c r="E9" s="15"/>
      <c r="F9" s="14"/>
      <c r="G9" s="15"/>
    </row>
    <row r="10" spans="1:7" x14ac:dyDescent="0.35">
      <c r="A10" s="20" t="s">
        <v>82</v>
      </c>
      <c r="B10" s="14" t="s">
        <v>2</v>
      </c>
      <c r="C10" s="15" t="s">
        <v>5</v>
      </c>
      <c r="D10" s="14" t="s">
        <v>6</v>
      </c>
      <c r="E10" s="15" t="s">
        <v>7</v>
      </c>
      <c r="F10" s="14"/>
      <c r="G10" s="15"/>
    </row>
    <row r="11" spans="1:7" x14ac:dyDescent="0.35">
      <c r="A11" s="20" t="s">
        <v>708</v>
      </c>
      <c r="B11" s="14" t="s">
        <v>2</v>
      </c>
      <c r="C11" s="15" t="s">
        <v>5</v>
      </c>
      <c r="D11" s="14" t="s">
        <v>6</v>
      </c>
      <c r="E11" s="15" t="s">
        <v>39</v>
      </c>
      <c r="F11" s="14"/>
      <c r="G11" s="15"/>
    </row>
    <row r="12" spans="1:7" x14ac:dyDescent="0.35">
      <c r="A12" s="20" t="s">
        <v>839</v>
      </c>
      <c r="B12" s="14" t="s">
        <v>2</v>
      </c>
      <c r="C12" s="14" t="s">
        <v>1727</v>
      </c>
      <c r="D12" s="14" t="s">
        <v>1728</v>
      </c>
      <c r="E12" s="15" t="s">
        <v>39</v>
      </c>
      <c r="F12" s="14"/>
      <c r="G12" s="15"/>
    </row>
    <row r="13" spans="1:7" x14ac:dyDescent="0.35">
      <c r="A13" s="20" t="s">
        <v>83</v>
      </c>
      <c r="B13" s="22"/>
      <c r="C13" s="2"/>
      <c r="D13" s="22"/>
      <c r="E13" s="22"/>
      <c r="F13" s="22"/>
      <c r="G13" s="22"/>
    </row>
    <row r="14" spans="1:7" x14ac:dyDescent="0.35">
      <c r="A14" s="20"/>
      <c r="B14" s="26"/>
      <c r="C14" s="32"/>
      <c r="D14" s="26"/>
      <c r="E14" s="32"/>
      <c r="F14" s="26"/>
      <c r="G14" s="32"/>
    </row>
    <row r="15" spans="1:7" x14ac:dyDescent="0.35">
      <c r="A15" s="20"/>
      <c r="B15" s="26"/>
      <c r="C15" s="32"/>
      <c r="D15" s="26"/>
      <c r="E15" s="32"/>
      <c r="F15" s="26"/>
      <c r="G15" s="32"/>
    </row>
    <row r="16" spans="1:7" x14ac:dyDescent="0.35">
      <c r="A16" s="20" t="s">
        <v>122</v>
      </c>
      <c r="B16" s="26" t="s">
        <v>2</v>
      </c>
      <c r="C16" s="32" t="s">
        <v>84</v>
      </c>
      <c r="D16" s="26" t="s">
        <v>85</v>
      </c>
      <c r="E16" s="32" t="s">
        <v>86</v>
      </c>
      <c r="F16" s="26"/>
      <c r="G16" s="32"/>
    </row>
    <row r="17" spans="1:30" x14ac:dyDescent="0.35">
      <c r="A17" s="20">
        <v>68</v>
      </c>
      <c r="B17" s="26" t="s">
        <v>2</v>
      </c>
      <c r="C17" s="32" t="s">
        <v>18</v>
      </c>
      <c r="D17" s="26" t="s">
        <v>17</v>
      </c>
      <c r="E17" s="32" t="s">
        <v>89</v>
      </c>
      <c r="F17" s="26" t="s">
        <v>50</v>
      </c>
      <c r="G17" s="32" t="s">
        <v>39</v>
      </c>
      <c r="AD17" t="s">
        <v>90</v>
      </c>
    </row>
    <row r="18" spans="1:30" s="7" customFormat="1" x14ac:dyDescent="0.35">
      <c r="A18" s="31">
        <v>71</v>
      </c>
      <c r="B18" s="26" t="s">
        <v>2</v>
      </c>
      <c r="C18" s="32" t="s">
        <v>110</v>
      </c>
      <c r="D18" s="26" t="s">
        <v>111</v>
      </c>
      <c r="E18" s="32" t="s">
        <v>112</v>
      </c>
      <c r="F18" s="26" t="s">
        <v>91</v>
      </c>
      <c r="G18" s="32" t="s">
        <v>50</v>
      </c>
      <c r="O18" s="7" t="s">
        <v>93</v>
      </c>
      <c r="AD18" s="7" t="s">
        <v>91</v>
      </c>
    </row>
    <row r="19" spans="1:30" x14ac:dyDescent="0.35">
      <c r="A19" s="20">
        <v>72</v>
      </c>
      <c r="B19" s="26" t="s">
        <v>2</v>
      </c>
      <c r="C19" s="32" t="s">
        <v>93</v>
      </c>
      <c r="D19" s="26" t="s">
        <v>94</v>
      </c>
      <c r="E19" s="32" t="s">
        <v>900</v>
      </c>
      <c r="F19" s="26" t="s">
        <v>810</v>
      </c>
      <c r="G19" s="32"/>
      <c r="O19" t="s">
        <v>95</v>
      </c>
    </row>
    <row r="20" spans="1:30" x14ac:dyDescent="0.35">
      <c r="A20" s="20" t="s">
        <v>99</v>
      </c>
      <c r="B20" s="26" t="s">
        <v>2</v>
      </c>
      <c r="C20" s="32" t="s">
        <v>24</v>
      </c>
      <c r="D20" s="26" t="s">
        <v>43</v>
      </c>
      <c r="E20" s="32" t="s">
        <v>6</v>
      </c>
      <c r="F20" s="26" t="s">
        <v>39</v>
      </c>
      <c r="G20" s="32"/>
      <c r="O20" t="s">
        <v>92</v>
      </c>
    </row>
    <row r="21" spans="1:30" x14ac:dyDescent="0.35">
      <c r="A21" s="20">
        <v>79</v>
      </c>
      <c r="B21" s="26" t="s">
        <v>2</v>
      </c>
      <c r="C21" s="32" t="s">
        <v>26</v>
      </c>
      <c r="D21" s="26" t="s">
        <v>25</v>
      </c>
      <c r="E21" s="32" t="s">
        <v>17</v>
      </c>
      <c r="F21" s="26" t="s">
        <v>89</v>
      </c>
      <c r="G21" s="32" t="s">
        <v>97</v>
      </c>
      <c r="H21" s="25" t="s">
        <v>98</v>
      </c>
      <c r="I21" s="24" t="s">
        <v>50</v>
      </c>
    </row>
    <row r="22" spans="1:30" x14ac:dyDescent="0.35">
      <c r="A22" s="20">
        <v>82</v>
      </c>
      <c r="B22" s="26" t="s">
        <v>2</v>
      </c>
      <c r="C22" s="32" t="s">
        <v>103</v>
      </c>
      <c r="D22" s="26" t="s">
        <v>104</v>
      </c>
      <c r="E22" s="32" t="s">
        <v>105</v>
      </c>
      <c r="F22" s="26" t="s">
        <v>106</v>
      </c>
      <c r="G22" s="32"/>
      <c r="H22" s="25"/>
      <c r="I22" s="24"/>
    </row>
    <row r="23" spans="1:30" x14ac:dyDescent="0.35">
      <c r="A23" s="20" t="s">
        <v>77</v>
      </c>
      <c r="B23" s="26" t="s">
        <v>2</v>
      </c>
      <c r="C23" s="32" t="s">
        <v>118</v>
      </c>
      <c r="D23" s="26" t="s">
        <v>119</v>
      </c>
      <c r="E23" s="32" t="s">
        <v>120</v>
      </c>
      <c r="F23" s="26" t="s">
        <v>6</v>
      </c>
      <c r="G23" s="32"/>
      <c r="H23" s="25"/>
      <c r="I23" s="24"/>
    </row>
    <row r="24" spans="1:30" x14ac:dyDescent="0.35">
      <c r="A24" s="20">
        <v>87</v>
      </c>
      <c r="B24" s="26" t="s">
        <v>2</v>
      </c>
      <c r="C24" s="32" t="s">
        <v>28</v>
      </c>
      <c r="D24" s="26" t="s">
        <v>29</v>
      </c>
      <c r="E24" s="32" t="s">
        <v>30</v>
      </c>
      <c r="F24" s="26" t="s">
        <v>39</v>
      </c>
      <c r="G24" s="32"/>
    </row>
    <row r="25" spans="1:30" x14ac:dyDescent="0.35">
      <c r="A25" s="20">
        <v>88</v>
      </c>
      <c r="B25" s="26" t="s">
        <v>2</v>
      </c>
      <c r="C25" s="32" t="s">
        <v>31</v>
      </c>
      <c r="D25" s="26" t="s">
        <v>32</v>
      </c>
      <c r="E25" s="32" t="s">
        <v>6</v>
      </c>
      <c r="F25" s="26"/>
      <c r="G25" s="32"/>
    </row>
    <row r="26" spans="1:30" x14ac:dyDescent="0.35">
      <c r="A26" s="20">
        <v>89</v>
      </c>
      <c r="B26" s="26" t="s">
        <v>2</v>
      </c>
      <c r="C26" s="32" t="s">
        <v>40</v>
      </c>
      <c r="D26" s="26" t="s">
        <v>41</v>
      </c>
      <c r="E26" s="32" t="s">
        <v>109</v>
      </c>
      <c r="F26" s="26" t="s">
        <v>42</v>
      </c>
      <c r="G26" s="32"/>
    </row>
    <row r="27" spans="1:30" x14ac:dyDescent="0.35">
      <c r="A27" s="20">
        <v>100</v>
      </c>
      <c r="B27" s="26" t="s">
        <v>2</v>
      </c>
      <c r="C27" s="32" t="s">
        <v>6</v>
      </c>
      <c r="D27" s="26" t="s">
        <v>69</v>
      </c>
      <c r="E27" s="32" t="s">
        <v>47</v>
      </c>
      <c r="F27" s="26" t="s">
        <v>48</v>
      </c>
      <c r="G27" s="32"/>
    </row>
    <row r="28" spans="1:30" x14ac:dyDescent="0.35">
      <c r="A28" s="20">
        <v>107</v>
      </c>
      <c r="B28" s="26" t="s">
        <v>2</v>
      </c>
      <c r="C28" s="32" t="s">
        <v>51</v>
      </c>
      <c r="D28" s="26" t="s">
        <v>52</v>
      </c>
      <c r="E28" s="32" t="s">
        <v>53</v>
      </c>
      <c r="F28" s="26" t="s">
        <v>54</v>
      </c>
      <c r="G28" s="32" t="s">
        <v>39</v>
      </c>
    </row>
    <row r="29" spans="1:30" x14ac:dyDescent="0.35">
      <c r="A29" s="20" t="s">
        <v>107</v>
      </c>
      <c r="B29" s="26" t="s">
        <v>2</v>
      </c>
      <c r="C29" s="32" t="s">
        <v>57</v>
      </c>
      <c r="D29" s="26" t="s">
        <v>55</v>
      </c>
      <c r="E29" s="32" t="s">
        <v>56</v>
      </c>
      <c r="F29" s="26" t="s">
        <v>6</v>
      </c>
      <c r="G29" s="32"/>
    </row>
    <row r="30" spans="1:30" x14ac:dyDescent="0.35">
      <c r="A30" s="20" t="s">
        <v>131</v>
      </c>
      <c r="B30" s="26" t="s">
        <v>2</v>
      </c>
      <c r="C30" s="32" t="s">
        <v>58</v>
      </c>
      <c r="D30" s="26" t="s">
        <v>59</v>
      </c>
      <c r="E30" s="32" t="s">
        <v>61</v>
      </c>
      <c r="F30" s="26" t="s">
        <v>60</v>
      </c>
      <c r="G30" s="32"/>
    </row>
    <row r="31" spans="1:30" x14ac:dyDescent="0.35">
      <c r="A31" s="20" t="s">
        <v>123</v>
      </c>
      <c r="B31" s="26" t="s">
        <v>2</v>
      </c>
      <c r="C31" s="32" t="s">
        <v>5</v>
      </c>
      <c r="D31" s="26" t="s">
        <v>6</v>
      </c>
      <c r="E31" s="32" t="s">
        <v>87</v>
      </c>
      <c r="F31" s="26"/>
      <c r="G31" s="32"/>
    </row>
    <row r="32" spans="1:30" x14ac:dyDescent="0.35">
      <c r="A32" s="20" t="s">
        <v>146</v>
      </c>
      <c r="B32" s="26" t="s">
        <v>2</v>
      </c>
      <c r="C32" s="32" t="s">
        <v>377</v>
      </c>
      <c r="D32" s="26" t="s">
        <v>375</v>
      </c>
      <c r="E32" s="32" t="s">
        <v>376</v>
      </c>
      <c r="F32" s="26" t="s">
        <v>378</v>
      </c>
      <c r="G32" s="32" t="s">
        <v>39</v>
      </c>
    </row>
    <row r="33" spans="1:30" x14ac:dyDescent="0.35">
      <c r="A33" s="20" t="s">
        <v>147</v>
      </c>
      <c r="B33" s="26" t="s">
        <v>2</v>
      </c>
      <c r="C33" s="32" t="s">
        <v>379</v>
      </c>
      <c r="D33" s="26" t="s">
        <v>380</v>
      </c>
      <c r="E33" s="32" t="s">
        <v>381</v>
      </c>
      <c r="F33" s="26" t="s">
        <v>378</v>
      </c>
      <c r="G33" s="32" t="s">
        <v>39</v>
      </c>
    </row>
    <row r="34" spans="1:30" x14ac:dyDescent="0.35">
      <c r="A34" s="20" t="s">
        <v>126</v>
      </c>
      <c r="B34" s="26" t="s">
        <v>2</v>
      </c>
      <c r="C34" s="32" t="s">
        <v>388</v>
      </c>
      <c r="D34" s="26" t="s">
        <v>382</v>
      </c>
      <c r="E34" s="32" t="s">
        <v>383</v>
      </c>
      <c r="F34" s="26" t="s">
        <v>378</v>
      </c>
      <c r="G34" s="32" t="s">
        <v>39</v>
      </c>
    </row>
    <row r="35" spans="1:30" x14ac:dyDescent="0.35">
      <c r="A35" s="20" t="s">
        <v>148</v>
      </c>
      <c r="B35" s="26" t="s">
        <v>2</v>
      </c>
      <c r="C35" s="32" t="s">
        <v>385</v>
      </c>
      <c r="D35" s="26" t="s">
        <v>53</v>
      </c>
      <c r="E35" s="32" t="s">
        <v>736</v>
      </c>
      <c r="F35" s="26" t="s">
        <v>386</v>
      </c>
      <c r="G35" s="56" t="s">
        <v>387</v>
      </c>
      <c r="H35" t="s">
        <v>39</v>
      </c>
    </row>
    <row r="36" spans="1:30" x14ac:dyDescent="0.35">
      <c r="A36" s="20" t="s">
        <v>389</v>
      </c>
      <c r="B36" s="26" t="s">
        <v>2</v>
      </c>
      <c r="C36" s="32" t="s">
        <v>391</v>
      </c>
      <c r="D36" s="26" t="s">
        <v>392</v>
      </c>
      <c r="E36" s="32" t="s">
        <v>393</v>
      </c>
      <c r="F36" s="26" t="s">
        <v>391</v>
      </c>
      <c r="G36" s="56" t="s">
        <v>391</v>
      </c>
      <c r="H36" t="s">
        <v>391</v>
      </c>
      <c r="I36" t="s">
        <v>391</v>
      </c>
    </row>
    <row r="37" spans="1:30" x14ac:dyDescent="0.35">
      <c r="A37" s="20" t="s">
        <v>149</v>
      </c>
      <c r="B37" s="26" t="s">
        <v>2</v>
      </c>
      <c r="C37" s="32" t="s">
        <v>18</v>
      </c>
      <c r="D37" s="26" t="s">
        <v>17</v>
      </c>
      <c r="E37" s="32" t="s">
        <v>89</v>
      </c>
      <c r="F37" s="26" t="s">
        <v>395</v>
      </c>
      <c r="G37" s="32" t="s">
        <v>50</v>
      </c>
      <c r="AD37" t="s">
        <v>90</v>
      </c>
    </row>
    <row r="38" spans="1:30" x14ac:dyDescent="0.35">
      <c r="A38" s="20" t="s">
        <v>403</v>
      </c>
      <c r="B38" s="26" t="s">
        <v>2</v>
      </c>
      <c r="C38" s="32" t="s">
        <v>404</v>
      </c>
      <c r="D38" s="26" t="s">
        <v>405</v>
      </c>
      <c r="E38" s="32" t="s">
        <v>406</v>
      </c>
      <c r="F38" s="26" t="s">
        <v>166</v>
      </c>
      <c r="G38" s="32"/>
      <c r="AD38" t="s">
        <v>90</v>
      </c>
    </row>
    <row r="39" spans="1:30" x14ac:dyDescent="0.35">
      <c r="A39" s="20" t="s">
        <v>128</v>
      </c>
      <c r="B39" s="26" t="s">
        <v>2</v>
      </c>
      <c r="C39" s="32" t="s">
        <v>26</v>
      </c>
      <c r="D39" s="26" t="s">
        <v>25</v>
      </c>
      <c r="E39" s="32" t="s">
        <v>17</v>
      </c>
      <c r="F39" s="26" t="s">
        <v>89</v>
      </c>
      <c r="G39" s="32" t="s">
        <v>98</v>
      </c>
      <c r="H39" t="s">
        <v>166</v>
      </c>
      <c r="AD39" t="s">
        <v>90</v>
      </c>
    </row>
    <row r="40" spans="1:30" x14ac:dyDescent="0.35">
      <c r="A40" s="20" t="s">
        <v>129</v>
      </c>
      <c r="B40" s="26" t="s">
        <v>2</v>
      </c>
      <c r="C40" s="32" t="s">
        <v>433</v>
      </c>
      <c r="D40" s="26" t="s">
        <v>434</v>
      </c>
      <c r="E40" s="32" t="s">
        <v>721</v>
      </c>
      <c r="F40" s="26" t="s">
        <v>939</v>
      </c>
      <c r="G40" s="32" t="s">
        <v>940</v>
      </c>
      <c r="AD40" t="s">
        <v>90</v>
      </c>
    </row>
    <row r="41" spans="1:30" x14ac:dyDescent="0.35">
      <c r="A41" s="20" t="s">
        <v>429</v>
      </c>
      <c r="B41" s="26" t="s">
        <v>2</v>
      </c>
      <c r="C41" s="32" t="s">
        <v>433</v>
      </c>
      <c r="D41" s="26" t="s">
        <v>434</v>
      </c>
      <c r="E41" s="32" t="s">
        <v>937</v>
      </c>
      <c r="F41" s="26" t="s">
        <v>938</v>
      </c>
      <c r="G41" s="32"/>
      <c r="AD41" t="s">
        <v>90</v>
      </c>
    </row>
    <row r="42" spans="1:30" x14ac:dyDescent="0.35">
      <c r="A42" s="20" t="s">
        <v>438</v>
      </c>
      <c r="B42" s="26" t="s">
        <v>2</v>
      </c>
      <c r="C42" s="32" t="s">
        <v>439</v>
      </c>
      <c r="D42" s="26" t="s">
        <v>440</v>
      </c>
      <c r="E42" s="32" t="s">
        <v>441</v>
      </c>
      <c r="F42" s="26" t="s">
        <v>39</v>
      </c>
      <c r="G42" s="32"/>
      <c r="AD42" t="s">
        <v>90</v>
      </c>
    </row>
    <row r="43" spans="1:30" x14ac:dyDescent="0.35">
      <c r="A43" s="20" t="s">
        <v>442</v>
      </c>
      <c r="B43" s="26" t="s">
        <v>2</v>
      </c>
      <c r="C43" s="32" t="s">
        <v>443</v>
      </c>
      <c r="D43" s="26" t="s">
        <v>444</v>
      </c>
      <c r="E43" s="32" t="s">
        <v>445</v>
      </c>
      <c r="F43" s="26" t="s">
        <v>446</v>
      </c>
      <c r="G43" s="32" t="s">
        <v>39</v>
      </c>
    </row>
    <row r="44" spans="1:30" x14ac:dyDescent="0.35">
      <c r="A44" s="20" t="s">
        <v>88</v>
      </c>
      <c r="B44" s="26" t="s">
        <v>2</v>
      </c>
      <c r="C44" s="32" t="s">
        <v>63</v>
      </c>
      <c r="D44" s="26" t="s">
        <v>64</v>
      </c>
      <c r="E44" s="32" t="s">
        <v>44</v>
      </c>
      <c r="F44" s="26"/>
      <c r="G44" s="32"/>
    </row>
    <row r="45" spans="1:30" x14ac:dyDescent="0.35">
      <c r="A45" s="20" t="s">
        <v>186</v>
      </c>
      <c r="B45" s="26" t="s">
        <v>2</v>
      </c>
      <c r="C45" s="32" t="s">
        <v>201</v>
      </c>
      <c r="D45" s="26" t="s">
        <v>729</v>
      </c>
      <c r="E45" s="32" t="s">
        <v>202</v>
      </c>
      <c r="F45" s="26" t="s">
        <v>203</v>
      </c>
      <c r="G45" s="32" t="s">
        <v>33</v>
      </c>
      <c r="H45" t="s">
        <v>713</v>
      </c>
      <c r="I45" t="s">
        <v>49</v>
      </c>
    </row>
    <row r="46" spans="1:30" x14ac:dyDescent="0.35">
      <c r="B46" s="26" t="s">
        <v>2</v>
      </c>
      <c r="C46" s="32" t="s">
        <v>5</v>
      </c>
      <c r="D46" s="26" t="s">
        <v>6</v>
      </c>
      <c r="E46" s="32" t="s">
        <v>39</v>
      </c>
    </row>
    <row r="47" spans="1:30" x14ac:dyDescent="0.35">
      <c r="B47" s="26" t="s">
        <v>2</v>
      </c>
      <c r="C47" s="32" t="s">
        <v>5</v>
      </c>
      <c r="D47" s="26" t="s">
        <v>6</v>
      </c>
      <c r="E47" s="32" t="s">
        <v>1008</v>
      </c>
    </row>
    <row r="48" spans="1:30" x14ac:dyDescent="0.35">
      <c r="B48" s="26" t="s">
        <v>2</v>
      </c>
      <c r="C48" s="32" t="s">
        <v>1694</v>
      </c>
      <c r="D48" s="32" t="s">
        <v>1695</v>
      </c>
      <c r="E48" s="32" t="s">
        <v>6</v>
      </c>
    </row>
    <row r="49" spans="1:11" x14ac:dyDescent="0.35">
      <c r="A49" s="20" t="s">
        <v>427</v>
      </c>
    </row>
    <row r="50" spans="1:11" x14ac:dyDescent="0.35">
      <c r="A50" s="20"/>
      <c r="B50" s="26"/>
      <c r="C50" s="32"/>
      <c r="D50" s="26"/>
      <c r="E50" s="32"/>
      <c r="F50" s="26"/>
      <c r="G50" s="32"/>
    </row>
    <row r="51" spans="1:11" x14ac:dyDescent="0.35">
      <c r="A51" s="68" t="s">
        <v>426</v>
      </c>
      <c r="B51" s="149">
        <v>0</v>
      </c>
      <c r="C51" s="149" t="s">
        <v>1732</v>
      </c>
      <c r="D51" s="26">
        <v>1</v>
      </c>
      <c r="E51" s="32">
        <v>2</v>
      </c>
      <c r="F51" s="26">
        <v>3</v>
      </c>
      <c r="G51" s="32">
        <v>4</v>
      </c>
      <c r="H51" s="26">
        <v>5</v>
      </c>
      <c r="I51" s="32">
        <v>6</v>
      </c>
      <c r="J51" s="26" t="s">
        <v>428</v>
      </c>
      <c r="K51" s="32" t="s">
        <v>39</v>
      </c>
    </row>
    <row r="52" spans="1:11" x14ac:dyDescent="0.35">
      <c r="A52" s="18" t="s">
        <v>843</v>
      </c>
      <c r="B52" s="26" t="s">
        <v>2</v>
      </c>
      <c r="C52" s="13" t="s">
        <v>848</v>
      </c>
      <c r="D52" s="13" t="s">
        <v>845</v>
      </c>
      <c r="E52" s="13" t="s">
        <v>846</v>
      </c>
      <c r="F52" s="13" t="s">
        <v>847</v>
      </c>
      <c r="G52" s="13" t="s">
        <v>844</v>
      </c>
    </row>
    <row r="53" spans="1:11" x14ac:dyDescent="0.35">
      <c r="B53" s="26" t="s">
        <v>2</v>
      </c>
      <c r="C53" s="110" t="s">
        <v>989</v>
      </c>
      <c r="D53" s="109" t="s">
        <v>987</v>
      </c>
      <c r="E53" s="109" t="s">
        <v>988</v>
      </c>
      <c r="F53" s="109" t="s">
        <v>1720</v>
      </c>
    </row>
    <row r="54" spans="1:11" x14ac:dyDescent="0.35">
      <c r="A54" s="68" t="s">
        <v>450</v>
      </c>
    </row>
    <row r="55" spans="1:11" ht="15" customHeight="1" x14ac:dyDescent="0.35">
      <c r="A55" s="18" t="s">
        <v>452</v>
      </c>
    </row>
    <row r="56" spans="1:11" ht="15" customHeight="1" x14ac:dyDescent="0.35">
      <c r="A56" s="18" t="s">
        <v>453</v>
      </c>
    </row>
    <row r="57" spans="1:11" ht="15" customHeight="1" x14ac:dyDescent="0.35">
      <c r="A57" s="18" t="s">
        <v>454</v>
      </c>
    </row>
    <row r="58" spans="1:11" ht="15" customHeight="1" x14ac:dyDescent="0.35">
      <c r="A58" s="18" t="s">
        <v>455</v>
      </c>
    </row>
    <row r="59" spans="1:11" ht="15" customHeight="1" x14ac:dyDescent="0.35">
      <c r="A59" s="18" t="s">
        <v>456</v>
      </c>
    </row>
    <row r="60" spans="1:11" ht="15" customHeight="1" x14ac:dyDescent="0.35">
      <c r="A60" s="18" t="s">
        <v>457</v>
      </c>
    </row>
    <row r="61" spans="1:11" ht="15" customHeight="1" x14ac:dyDescent="0.35">
      <c r="A61" s="18" t="s">
        <v>458</v>
      </c>
    </row>
    <row r="62" spans="1:11" ht="15" customHeight="1" x14ac:dyDescent="0.35">
      <c r="A62" s="18" t="s">
        <v>459</v>
      </c>
    </row>
    <row r="63" spans="1:11" ht="15" customHeight="1" x14ac:dyDescent="0.35">
      <c r="A63" s="18" t="s">
        <v>460</v>
      </c>
    </row>
    <row r="64" spans="1:11" ht="15" customHeight="1" x14ac:dyDescent="0.35">
      <c r="A64" s="18" t="s">
        <v>461</v>
      </c>
    </row>
    <row r="65" spans="1:1" customFormat="1" ht="15" customHeight="1" x14ac:dyDescent="0.35">
      <c r="A65" s="18" t="s">
        <v>462</v>
      </c>
    </row>
    <row r="66" spans="1:1" customFormat="1" ht="15" customHeight="1" x14ac:dyDescent="0.35">
      <c r="A66" s="18" t="s">
        <v>463</v>
      </c>
    </row>
    <row r="67" spans="1:1" customFormat="1" ht="15" customHeight="1" x14ac:dyDescent="0.35">
      <c r="A67" s="18" t="s">
        <v>464</v>
      </c>
    </row>
    <row r="68" spans="1:1" customFormat="1" ht="15" customHeight="1" x14ac:dyDescent="0.35">
      <c r="A68" s="18" t="s">
        <v>465</v>
      </c>
    </row>
    <row r="69" spans="1:1" customFormat="1" ht="15" customHeight="1" x14ac:dyDescent="0.35">
      <c r="A69" s="18" t="s">
        <v>466</v>
      </c>
    </row>
    <row r="70" spans="1:1" customFormat="1" ht="15" customHeight="1" x14ac:dyDescent="0.35">
      <c r="A70" s="18" t="s">
        <v>467</v>
      </c>
    </row>
    <row r="71" spans="1:1" customFormat="1" ht="15" customHeight="1" x14ac:dyDescent="0.35">
      <c r="A71" s="18" t="s">
        <v>468</v>
      </c>
    </row>
    <row r="72" spans="1:1" customFormat="1" ht="15" customHeight="1" x14ac:dyDescent="0.35">
      <c r="A72" s="18" t="s">
        <v>469</v>
      </c>
    </row>
    <row r="73" spans="1:1" customFormat="1" ht="15" customHeight="1" x14ac:dyDescent="0.35">
      <c r="A73" s="18" t="s">
        <v>470</v>
      </c>
    </row>
    <row r="74" spans="1:1" customFormat="1" ht="15" customHeight="1" x14ac:dyDescent="0.35">
      <c r="A74" s="18" t="s">
        <v>471</v>
      </c>
    </row>
    <row r="75" spans="1:1" customFormat="1" ht="15" customHeight="1" x14ac:dyDescent="0.35">
      <c r="A75" s="18" t="s">
        <v>472</v>
      </c>
    </row>
    <row r="76" spans="1:1" customFormat="1" ht="15" customHeight="1" x14ac:dyDescent="0.35">
      <c r="A76" s="18" t="s">
        <v>473</v>
      </c>
    </row>
    <row r="77" spans="1:1" customFormat="1" ht="15" customHeight="1" x14ac:dyDescent="0.35">
      <c r="A77" s="18" t="s">
        <v>474</v>
      </c>
    </row>
    <row r="78" spans="1:1" customFormat="1" ht="15" customHeight="1" x14ac:dyDescent="0.35">
      <c r="A78" s="18" t="s">
        <v>475</v>
      </c>
    </row>
    <row r="79" spans="1:1" customFormat="1" ht="15" customHeight="1" x14ac:dyDescent="0.35">
      <c r="A79" s="18" t="s">
        <v>476</v>
      </c>
    </row>
    <row r="80" spans="1:1" customFormat="1" ht="15" customHeight="1" x14ac:dyDescent="0.35">
      <c r="A80" s="18" t="s">
        <v>477</v>
      </c>
    </row>
    <row r="81" spans="1:1" customFormat="1" ht="15" customHeight="1" x14ac:dyDescent="0.35">
      <c r="A81" s="18" t="s">
        <v>478</v>
      </c>
    </row>
    <row r="82" spans="1:1" customFormat="1" ht="15" customHeight="1" x14ac:dyDescent="0.35">
      <c r="A82" s="18" t="s">
        <v>479</v>
      </c>
    </row>
    <row r="83" spans="1:1" customFormat="1" ht="15" customHeight="1" x14ac:dyDescent="0.35">
      <c r="A83" s="18" t="s">
        <v>480</v>
      </c>
    </row>
    <row r="84" spans="1:1" customFormat="1" ht="15" customHeight="1" x14ac:dyDescent="0.35">
      <c r="A84" s="18" t="s">
        <v>481</v>
      </c>
    </row>
    <row r="85" spans="1:1" customFormat="1" ht="15" customHeight="1" x14ac:dyDescent="0.35">
      <c r="A85" s="18" t="s">
        <v>482</v>
      </c>
    </row>
    <row r="86" spans="1:1" customFormat="1" ht="15" customHeight="1" x14ac:dyDescent="0.35">
      <c r="A86" s="18" t="s">
        <v>483</v>
      </c>
    </row>
    <row r="87" spans="1:1" customFormat="1" ht="15" customHeight="1" x14ac:dyDescent="0.35">
      <c r="A87" s="18" t="s">
        <v>484</v>
      </c>
    </row>
    <row r="88" spans="1:1" customFormat="1" ht="15" customHeight="1" x14ac:dyDescent="0.35">
      <c r="A88" s="18" t="s">
        <v>485</v>
      </c>
    </row>
    <row r="89" spans="1:1" customFormat="1" ht="15" customHeight="1" x14ac:dyDescent="0.35">
      <c r="A89" s="18" t="s">
        <v>486</v>
      </c>
    </row>
    <row r="90" spans="1:1" customFormat="1" ht="15" customHeight="1" x14ac:dyDescent="0.35">
      <c r="A90" s="18" t="s">
        <v>487</v>
      </c>
    </row>
    <row r="91" spans="1:1" customFormat="1" ht="15" customHeight="1" x14ac:dyDescent="0.35">
      <c r="A91" s="18" t="s">
        <v>488</v>
      </c>
    </row>
    <row r="92" spans="1:1" customFormat="1" ht="15" customHeight="1" x14ac:dyDescent="0.35">
      <c r="A92" s="18" t="s">
        <v>489</v>
      </c>
    </row>
    <row r="93" spans="1:1" customFormat="1" ht="15" customHeight="1" x14ac:dyDescent="0.35">
      <c r="A93" s="18" t="s">
        <v>490</v>
      </c>
    </row>
    <row r="94" spans="1:1" customFormat="1" ht="15" customHeight="1" x14ac:dyDescent="0.35">
      <c r="A94" s="18" t="s">
        <v>491</v>
      </c>
    </row>
    <row r="95" spans="1:1" customFormat="1" ht="15" customHeight="1" x14ac:dyDescent="0.35">
      <c r="A95" s="18" t="s">
        <v>492</v>
      </c>
    </row>
    <row r="96" spans="1:1" customFormat="1" ht="15" customHeight="1" x14ac:dyDescent="0.35">
      <c r="A96" s="18" t="s">
        <v>493</v>
      </c>
    </row>
    <row r="97" spans="1:1" customFormat="1" ht="15" customHeight="1" x14ac:dyDescent="0.35">
      <c r="A97" s="18" t="s">
        <v>494</v>
      </c>
    </row>
    <row r="98" spans="1:1" customFormat="1" ht="15" customHeight="1" x14ac:dyDescent="0.35">
      <c r="A98" s="18" t="s">
        <v>495</v>
      </c>
    </row>
    <row r="99" spans="1:1" customFormat="1" ht="15" customHeight="1" x14ac:dyDescent="0.35">
      <c r="A99" s="18" t="s">
        <v>496</v>
      </c>
    </row>
    <row r="100" spans="1:1" customFormat="1" ht="15" customHeight="1" x14ac:dyDescent="0.35">
      <c r="A100" s="18" t="s">
        <v>497</v>
      </c>
    </row>
    <row r="101" spans="1:1" customFormat="1" ht="15" customHeight="1" x14ac:dyDescent="0.35">
      <c r="A101" s="18" t="s">
        <v>498</v>
      </c>
    </row>
    <row r="102" spans="1:1" customFormat="1" ht="15" customHeight="1" x14ac:dyDescent="0.35">
      <c r="A102" s="18" t="s">
        <v>499</v>
      </c>
    </row>
    <row r="103" spans="1:1" customFormat="1" ht="15" customHeight="1" x14ac:dyDescent="0.35">
      <c r="A103" s="18" t="s">
        <v>500</v>
      </c>
    </row>
    <row r="104" spans="1:1" customFormat="1" ht="15" customHeight="1" x14ac:dyDescent="0.35">
      <c r="A104" s="18" t="s">
        <v>501</v>
      </c>
    </row>
    <row r="105" spans="1:1" customFormat="1" ht="15" customHeight="1" x14ac:dyDescent="0.35">
      <c r="A105" s="18" t="s">
        <v>502</v>
      </c>
    </row>
    <row r="106" spans="1:1" customFormat="1" ht="15" customHeight="1" x14ac:dyDescent="0.35">
      <c r="A106" s="18" t="s">
        <v>503</v>
      </c>
    </row>
    <row r="107" spans="1:1" customFormat="1" ht="15" customHeight="1" x14ac:dyDescent="0.35">
      <c r="A107" s="18" t="s">
        <v>504</v>
      </c>
    </row>
    <row r="108" spans="1:1" customFormat="1" ht="15" customHeight="1" x14ac:dyDescent="0.35">
      <c r="A108" s="18" t="s">
        <v>505</v>
      </c>
    </row>
    <row r="109" spans="1:1" customFormat="1" ht="15" customHeight="1" x14ac:dyDescent="0.35">
      <c r="A109" s="18" t="s">
        <v>506</v>
      </c>
    </row>
    <row r="110" spans="1:1" customFormat="1" ht="15" customHeight="1" x14ac:dyDescent="0.35">
      <c r="A110" s="18" t="s">
        <v>507</v>
      </c>
    </row>
    <row r="111" spans="1:1" customFormat="1" ht="15" customHeight="1" x14ac:dyDescent="0.35">
      <c r="A111" s="18" t="s">
        <v>508</v>
      </c>
    </row>
    <row r="112" spans="1:1" customFormat="1" ht="15" customHeight="1" x14ac:dyDescent="0.35">
      <c r="A112" s="18" t="s">
        <v>509</v>
      </c>
    </row>
    <row r="113" spans="1:1" customFormat="1" ht="15" customHeight="1" x14ac:dyDescent="0.35">
      <c r="A113" s="18" t="s">
        <v>510</v>
      </c>
    </row>
    <row r="114" spans="1:1" customFormat="1" ht="15" customHeight="1" x14ac:dyDescent="0.35">
      <c r="A114" s="18" t="s">
        <v>511</v>
      </c>
    </row>
    <row r="115" spans="1:1" customFormat="1" ht="15" customHeight="1" x14ac:dyDescent="0.35">
      <c r="A115" s="18" t="s">
        <v>512</v>
      </c>
    </row>
    <row r="116" spans="1:1" customFormat="1" ht="15" customHeight="1" x14ac:dyDescent="0.35">
      <c r="A116" s="18" t="s">
        <v>513</v>
      </c>
    </row>
    <row r="117" spans="1:1" customFormat="1" ht="15" customHeight="1" x14ac:dyDescent="0.35">
      <c r="A117" s="18" t="s">
        <v>514</v>
      </c>
    </row>
    <row r="118" spans="1:1" customFormat="1" ht="15" customHeight="1" x14ac:dyDescent="0.35">
      <c r="A118" s="18" t="s">
        <v>515</v>
      </c>
    </row>
    <row r="119" spans="1:1" customFormat="1" ht="15" customHeight="1" x14ac:dyDescent="0.35">
      <c r="A119" s="18" t="s">
        <v>516</v>
      </c>
    </row>
    <row r="120" spans="1:1" customFormat="1" ht="15" customHeight="1" x14ac:dyDescent="0.35">
      <c r="A120" s="18" t="s">
        <v>517</v>
      </c>
    </row>
    <row r="121" spans="1:1" customFormat="1" ht="15" customHeight="1" x14ac:dyDescent="0.35">
      <c r="A121" s="18" t="s">
        <v>518</v>
      </c>
    </row>
    <row r="122" spans="1:1" customFormat="1" ht="15" customHeight="1" x14ac:dyDescent="0.35">
      <c r="A122" s="18" t="s">
        <v>519</v>
      </c>
    </row>
    <row r="123" spans="1:1" customFormat="1" ht="15" customHeight="1" x14ac:dyDescent="0.35">
      <c r="A123" s="18" t="s">
        <v>520</v>
      </c>
    </row>
    <row r="124" spans="1:1" customFormat="1" ht="15" customHeight="1" x14ac:dyDescent="0.35">
      <c r="A124" s="18" t="s">
        <v>521</v>
      </c>
    </row>
    <row r="125" spans="1:1" customFormat="1" ht="15" customHeight="1" x14ac:dyDescent="0.35">
      <c r="A125" s="18" t="s">
        <v>522</v>
      </c>
    </row>
    <row r="126" spans="1:1" customFormat="1" ht="15" customHeight="1" x14ac:dyDescent="0.35">
      <c r="A126" s="18" t="s">
        <v>523</v>
      </c>
    </row>
    <row r="127" spans="1:1" customFormat="1" ht="15" customHeight="1" x14ac:dyDescent="0.35">
      <c r="A127" s="18" t="s">
        <v>524</v>
      </c>
    </row>
    <row r="128" spans="1:1" customFormat="1" ht="15" customHeight="1" x14ac:dyDescent="0.35">
      <c r="A128" s="18" t="s">
        <v>525</v>
      </c>
    </row>
    <row r="129" spans="1:1" customFormat="1" ht="15" customHeight="1" x14ac:dyDescent="0.35">
      <c r="A129" s="18" t="s">
        <v>526</v>
      </c>
    </row>
    <row r="130" spans="1:1" customFormat="1" ht="15" customHeight="1" x14ac:dyDescent="0.35">
      <c r="A130" s="18" t="s">
        <v>527</v>
      </c>
    </row>
    <row r="131" spans="1:1" customFormat="1" ht="15" customHeight="1" x14ac:dyDescent="0.35">
      <c r="A131" s="18" t="s">
        <v>528</v>
      </c>
    </row>
    <row r="132" spans="1:1" customFormat="1" ht="15" customHeight="1" x14ac:dyDescent="0.35">
      <c r="A132" s="18" t="s">
        <v>529</v>
      </c>
    </row>
    <row r="133" spans="1:1" customFormat="1" ht="15" customHeight="1" x14ac:dyDescent="0.35">
      <c r="A133" s="18" t="s">
        <v>530</v>
      </c>
    </row>
    <row r="134" spans="1:1" customFormat="1" ht="15" customHeight="1" x14ac:dyDescent="0.35">
      <c r="A134" s="18" t="s">
        <v>531</v>
      </c>
    </row>
    <row r="135" spans="1:1" customFormat="1" ht="15" customHeight="1" x14ac:dyDescent="0.35">
      <c r="A135" s="18" t="s">
        <v>532</v>
      </c>
    </row>
    <row r="136" spans="1:1" customFormat="1" ht="15" customHeight="1" x14ac:dyDescent="0.35">
      <c r="A136" s="18" t="s">
        <v>533</v>
      </c>
    </row>
    <row r="137" spans="1:1" customFormat="1" ht="15" customHeight="1" x14ac:dyDescent="0.35">
      <c r="A137" s="18" t="s">
        <v>534</v>
      </c>
    </row>
    <row r="138" spans="1:1" customFormat="1" ht="15" customHeight="1" x14ac:dyDescent="0.35">
      <c r="A138" s="18" t="s">
        <v>535</v>
      </c>
    </row>
    <row r="139" spans="1:1" customFormat="1" ht="15" customHeight="1" x14ac:dyDescent="0.35">
      <c r="A139" s="18" t="s">
        <v>536</v>
      </c>
    </row>
    <row r="140" spans="1:1" customFormat="1" ht="15" customHeight="1" x14ac:dyDescent="0.35">
      <c r="A140" s="18" t="s">
        <v>537</v>
      </c>
    </row>
    <row r="141" spans="1:1" customFormat="1" ht="15" customHeight="1" x14ac:dyDescent="0.35">
      <c r="A141" s="18" t="s">
        <v>538</v>
      </c>
    </row>
    <row r="142" spans="1:1" customFormat="1" ht="15" customHeight="1" x14ac:dyDescent="0.35">
      <c r="A142" s="18" t="s">
        <v>539</v>
      </c>
    </row>
    <row r="143" spans="1:1" customFormat="1" ht="15" customHeight="1" x14ac:dyDescent="0.35">
      <c r="A143" s="18" t="s">
        <v>540</v>
      </c>
    </row>
    <row r="144" spans="1:1" customFormat="1" ht="15" customHeight="1" x14ac:dyDescent="0.35">
      <c r="A144" s="18" t="s">
        <v>541</v>
      </c>
    </row>
    <row r="145" spans="1:1" customFormat="1" ht="15" customHeight="1" x14ac:dyDescent="0.35">
      <c r="A145" s="18" t="s">
        <v>542</v>
      </c>
    </row>
    <row r="146" spans="1:1" customFormat="1" ht="15" customHeight="1" x14ac:dyDescent="0.35">
      <c r="A146" s="18" t="s">
        <v>543</v>
      </c>
    </row>
    <row r="147" spans="1:1" customFormat="1" ht="15" customHeight="1" x14ac:dyDescent="0.35">
      <c r="A147" s="18" t="s">
        <v>544</v>
      </c>
    </row>
    <row r="148" spans="1:1" customFormat="1" ht="15" customHeight="1" x14ac:dyDescent="0.35">
      <c r="A148" s="18" t="s">
        <v>545</v>
      </c>
    </row>
    <row r="149" spans="1:1" customFormat="1" ht="15" customHeight="1" x14ac:dyDescent="0.35">
      <c r="A149" s="18" t="s">
        <v>546</v>
      </c>
    </row>
    <row r="150" spans="1:1" customFormat="1" ht="15" customHeight="1" x14ac:dyDescent="0.35">
      <c r="A150" s="18" t="s">
        <v>547</v>
      </c>
    </row>
    <row r="151" spans="1:1" customFormat="1" ht="15" customHeight="1" x14ac:dyDescent="0.35">
      <c r="A151" s="18" t="s">
        <v>548</v>
      </c>
    </row>
    <row r="152" spans="1:1" customFormat="1" ht="15" customHeight="1" x14ac:dyDescent="0.35">
      <c r="A152" s="18" t="s">
        <v>549</v>
      </c>
    </row>
    <row r="153" spans="1:1" customFormat="1" ht="15" customHeight="1" x14ac:dyDescent="0.35">
      <c r="A153" s="18" t="s">
        <v>550</v>
      </c>
    </row>
    <row r="154" spans="1:1" customFormat="1" ht="15" customHeight="1" x14ac:dyDescent="0.35">
      <c r="A154" s="18" t="s">
        <v>551</v>
      </c>
    </row>
    <row r="155" spans="1:1" customFormat="1" ht="15" customHeight="1" x14ac:dyDescent="0.35">
      <c r="A155" s="18" t="s">
        <v>552</v>
      </c>
    </row>
    <row r="156" spans="1:1" customFormat="1" ht="15" customHeight="1" x14ac:dyDescent="0.35">
      <c r="A156" s="18" t="s">
        <v>553</v>
      </c>
    </row>
    <row r="157" spans="1:1" customFormat="1" ht="15" customHeight="1" x14ac:dyDescent="0.35">
      <c r="A157" s="18" t="s">
        <v>554</v>
      </c>
    </row>
    <row r="158" spans="1:1" customFormat="1" ht="15" customHeight="1" x14ac:dyDescent="0.35">
      <c r="A158" s="18" t="s">
        <v>555</v>
      </c>
    </row>
    <row r="159" spans="1:1" customFormat="1" ht="15" customHeight="1" x14ac:dyDescent="0.35">
      <c r="A159" s="18" t="s">
        <v>556</v>
      </c>
    </row>
    <row r="160" spans="1:1" customFormat="1" ht="15" customHeight="1" x14ac:dyDescent="0.35">
      <c r="A160" s="18" t="s">
        <v>557</v>
      </c>
    </row>
    <row r="161" spans="1:1" customFormat="1" ht="15" customHeight="1" x14ac:dyDescent="0.35">
      <c r="A161" s="18" t="s">
        <v>558</v>
      </c>
    </row>
    <row r="162" spans="1:1" customFormat="1" ht="15" customHeight="1" x14ac:dyDescent="0.35">
      <c r="A162" s="18" t="s">
        <v>559</v>
      </c>
    </row>
    <row r="163" spans="1:1" customFormat="1" ht="15" customHeight="1" x14ac:dyDescent="0.35">
      <c r="A163" s="18" t="s">
        <v>560</v>
      </c>
    </row>
    <row r="164" spans="1:1" customFormat="1" ht="15" customHeight="1" x14ac:dyDescent="0.35">
      <c r="A164" s="18" t="s">
        <v>561</v>
      </c>
    </row>
    <row r="165" spans="1:1" customFormat="1" ht="15" customHeight="1" x14ac:dyDescent="0.35">
      <c r="A165" s="18" t="s">
        <v>562</v>
      </c>
    </row>
    <row r="166" spans="1:1" customFormat="1" ht="15" customHeight="1" x14ac:dyDescent="0.35">
      <c r="A166" s="18" t="s">
        <v>563</v>
      </c>
    </row>
    <row r="167" spans="1:1" customFormat="1" ht="15" customHeight="1" x14ac:dyDescent="0.35">
      <c r="A167" s="18" t="s">
        <v>564</v>
      </c>
    </row>
    <row r="168" spans="1:1" customFormat="1" ht="15" customHeight="1" x14ac:dyDescent="0.35">
      <c r="A168" s="18" t="s">
        <v>565</v>
      </c>
    </row>
    <row r="169" spans="1:1" customFormat="1" ht="15" customHeight="1" x14ac:dyDescent="0.35">
      <c r="A169" s="18" t="s">
        <v>566</v>
      </c>
    </row>
    <row r="170" spans="1:1" customFormat="1" ht="15" customHeight="1" x14ac:dyDescent="0.35">
      <c r="A170" s="18" t="s">
        <v>567</v>
      </c>
    </row>
    <row r="171" spans="1:1" customFormat="1" ht="15" customHeight="1" x14ac:dyDescent="0.35">
      <c r="A171" s="18" t="s">
        <v>568</v>
      </c>
    </row>
    <row r="172" spans="1:1" customFormat="1" ht="15" customHeight="1" x14ac:dyDescent="0.35">
      <c r="A172" s="18" t="s">
        <v>569</v>
      </c>
    </row>
    <row r="173" spans="1:1" customFormat="1" ht="15" customHeight="1" x14ac:dyDescent="0.35">
      <c r="A173" s="18" t="s">
        <v>570</v>
      </c>
    </row>
    <row r="174" spans="1:1" customFormat="1" ht="15" customHeight="1" x14ac:dyDescent="0.35">
      <c r="A174" s="18" t="s">
        <v>571</v>
      </c>
    </row>
    <row r="175" spans="1:1" customFormat="1" ht="15" customHeight="1" x14ac:dyDescent="0.35">
      <c r="A175" s="18" t="s">
        <v>572</v>
      </c>
    </row>
    <row r="176" spans="1:1" customFormat="1" ht="15" customHeight="1" x14ac:dyDescent="0.35">
      <c r="A176" s="18" t="s">
        <v>573</v>
      </c>
    </row>
    <row r="177" spans="1:1" customFormat="1" ht="15" customHeight="1" x14ac:dyDescent="0.35">
      <c r="A177" s="18" t="s">
        <v>574</v>
      </c>
    </row>
    <row r="178" spans="1:1" customFormat="1" ht="15" customHeight="1" x14ac:dyDescent="0.35">
      <c r="A178" s="18" t="s">
        <v>575</v>
      </c>
    </row>
    <row r="179" spans="1:1" customFormat="1" ht="15" customHeight="1" x14ac:dyDescent="0.35">
      <c r="A179" s="18" t="s">
        <v>576</v>
      </c>
    </row>
    <row r="180" spans="1:1" customFormat="1" ht="15" customHeight="1" x14ac:dyDescent="0.35">
      <c r="A180" s="18" t="s">
        <v>577</v>
      </c>
    </row>
    <row r="181" spans="1:1" customFormat="1" ht="15" customHeight="1" x14ac:dyDescent="0.35">
      <c r="A181" s="18" t="s">
        <v>578</v>
      </c>
    </row>
    <row r="182" spans="1:1" customFormat="1" ht="15" customHeight="1" x14ac:dyDescent="0.35">
      <c r="A182" s="18" t="s">
        <v>579</v>
      </c>
    </row>
    <row r="183" spans="1:1" customFormat="1" ht="15" customHeight="1" x14ac:dyDescent="0.35">
      <c r="A183" s="18" t="s">
        <v>580</v>
      </c>
    </row>
    <row r="184" spans="1:1" customFormat="1" ht="15" customHeight="1" x14ac:dyDescent="0.35">
      <c r="A184" s="18" t="s">
        <v>581</v>
      </c>
    </row>
    <row r="185" spans="1:1" customFormat="1" ht="15" customHeight="1" x14ac:dyDescent="0.35">
      <c r="A185" s="18" t="s">
        <v>582</v>
      </c>
    </row>
    <row r="186" spans="1:1" customFormat="1" ht="15" customHeight="1" x14ac:dyDescent="0.35">
      <c r="A186" s="18" t="s">
        <v>583</v>
      </c>
    </row>
    <row r="187" spans="1:1" customFormat="1" ht="15" customHeight="1" x14ac:dyDescent="0.35">
      <c r="A187" s="18" t="s">
        <v>584</v>
      </c>
    </row>
    <row r="188" spans="1:1" customFormat="1" ht="15" customHeight="1" x14ac:dyDescent="0.35">
      <c r="A188" s="18" t="s">
        <v>585</v>
      </c>
    </row>
    <row r="189" spans="1:1" customFormat="1" ht="15" customHeight="1" x14ac:dyDescent="0.35">
      <c r="A189" s="18" t="s">
        <v>586</v>
      </c>
    </row>
    <row r="190" spans="1:1" customFormat="1" ht="15" customHeight="1" x14ac:dyDescent="0.35">
      <c r="A190" s="18" t="s">
        <v>587</v>
      </c>
    </row>
    <row r="191" spans="1:1" customFormat="1" ht="15" customHeight="1" x14ac:dyDescent="0.35">
      <c r="A191" s="18" t="s">
        <v>588</v>
      </c>
    </row>
    <row r="192" spans="1:1" customFormat="1" ht="15" customHeight="1" x14ac:dyDescent="0.35">
      <c r="A192" s="18" t="s">
        <v>589</v>
      </c>
    </row>
    <row r="193" spans="1:1" customFormat="1" ht="15" customHeight="1" x14ac:dyDescent="0.35">
      <c r="A193" s="18" t="s">
        <v>590</v>
      </c>
    </row>
    <row r="194" spans="1:1" customFormat="1" ht="15" customHeight="1" x14ac:dyDescent="0.35">
      <c r="A194" s="18" t="s">
        <v>591</v>
      </c>
    </row>
    <row r="195" spans="1:1" customFormat="1" ht="15" customHeight="1" x14ac:dyDescent="0.35">
      <c r="A195" s="18" t="s">
        <v>592</v>
      </c>
    </row>
    <row r="196" spans="1:1" customFormat="1" ht="15" customHeight="1" x14ac:dyDescent="0.35">
      <c r="A196" s="18" t="s">
        <v>593</v>
      </c>
    </row>
    <row r="197" spans="1:1" customFormat="1" ht="15" customHeight="1" x14ac:dyDescent="0.35">
      <c r="A197" s="18" t="s">
        <v>594</v>
      </c>
    </row>
    <row r="198" spans="1:1" customFormat="1" ht="15" customHeight="1" x14ac:dyDescent="0.35">
      <c r="A198" s="18" t="s">
        <v>595</v>
      </c>
    </row>
    <row r="199" spans="1:1" customFormat="1" ht="15" customHeight="1" x14ac:dyDescent="0.35">
      <c r="A199" s="18" t="s">
        <v>596</v>
      </c>
    </row>
    <row r="200" spans="1:1" customFormat="1" ht="15" customHeight="1" x14ac:dyDescent="0.35">
      <c r="A200" s="18" t="s">
        <v>597</v>
      </c>
    </row>
    <row r="201" spans="1:1" customFormat="1" ht="15" customHeight="1" x14ac:dyDescent="0.35">
      <c r="A201" s="18" t="s">
        <v>598</v>
      </c>
    </row>
    <row r="202" spans="1:1" customFormat="1" ht="15" customHeight="1" x14ac:dyDescent="0.35">
      <c r="A202" s="18" t="s">
        <v>599</v>
      </c>
    </row>
    <row r="203" spans="1:1" customFormat="1" ht="15" customHeight="1" x14ac:dyDescent="0.35">
      <c r="A203" s="18" t="s">
        <v>600</v>
      </c>
    </row>
    <row r="204" spans="1:1" customFormat="1" ht="15" customHeight="1" x14ac:dyDescent="0.35">
      <c r="A204" s="18" t="s">
        <v>601</v>
      </c>
    </row>
    <row r="205" spans="1:1" customFormat="1" ht="15" customHeight="1" x14ac:dyDescent="0.35">
      <c r="A205" s="18" t="s">
        <v>602</v>
      </c>
    </row>
    <row r="206" spans="1:1" customFormat="1" ht="15" customHeight="1" x14ac:dyDescent="0.35">
      <c r="A206" s="18" t="s">
        <v>603</v>
      </c>
    </row>
    <row r="207" spans="1:1" customFormat="1" ht="15" customHeight="1" x14ac:dyDescent="0.35">
      <c r="A207" s="18" t="s">
        <v>604</v>
      </c>
    </row>
    <row r="208" spans="1:1" customFormat="1" ht="15" customHeight="1" x14ac:dyDescent="0.35">
      <c r="A208" s="18" t="s">
        <v>605</v>
      </c>
    </row>
    <row r="209" spans="1:1" customFormat="1" ht="15" customHeight="1" x14ac:dyDescent="0.35">
      <c r="A209" s="18" t="s">
        <v>606</v>
      </c>
    </row>
    <row r="210" spans="1:1" customFormat="1" ht="15" customHeight="1" x14ac:dyDescent="0.35">
      <c r="A210" s="18" t="s">
        <v>607</v>
      </c>
    </row>
    <row r="211" spans="1:1" customFormat="1" ht="15" customHeight="1" x14ac:dyDescent="0.35">
      <c r="A211" s="18" t="s">
        <v>608</v>
      </c>
    </row>
    <row r="212" spans="1:1" customFormat="1" ht="15" customHeight="1" x14ac:dyDescent="0.35">
      <c r="A212" s="18" t="s">
        <v>609</v>
      </c>
    </row>
    <row r="213" spans="1:1" customFormat="1" ht="15" customHeight="1" x14ac:dyDescent="0.35">
      <c r="A213" s="18" t="s">
        <v>610</v>
      </c>
    </row>
    <row r="214" spans="1:1" customFormat="1" ht="15" customHeight="1" x14ac:dyDescent="0.35">
      <c r="A214" s="18" t="s">
        <v>611</v>
      </c>
    </row>
    <row r="215" spans="1:1" customFormat="1" ht="15" customHeight="1" x14ac:dyDescent="0.35">
      <c r="A215" s="18" t="s">
        <v>612</v>
      </c>
    </row>
    <row r="216" spans="1:1" customFormat="1" ht="15" customHeight="1" x14ac:dyDescent="0.35">
      <c r="A216" s="18" t="s">
        <v>613</v>
      </c>
    </row>
    <row r="217" spans="1:1" customFormat="1" ht="15" customHeight="1" x14ac:dyDescent="0.35">
      <c r="A217" s="18" t="s">
        <v>614</v>
      </c>
    </row>
    <row r="218" spans="1:1" customFormat="1" ht="15" customHeight="1" x14ac:dyDescent="0.35">
      <c r="A218" s="18" t="s">
        <v>615</v>
      </c>
    </row>
    <row r="219" spans="1:1" customFormat="1" ht="15" customHeight="1" x14ac:dyDescent="0.35">
      <c r="A219" s="18" t="s">
        <v>616</v>
      </c>
    </row>
    <row r="220" spans="1:1" customFormat="1" ht="15" customHeight="1" x14ac:dyDescent="0.35">
      <c r="A220" s="18" t="s">
        <v>617</v>
      </c>
    </row>
    <row r="221" spans="1:1" customFormat="1" ht="15" customHeight="1" x14ac:dyDescent="0.35">
      <c r="A221" s="18" t="s">
        <v>618</v>
      </c>
    </row>
    <row r="222" spans="1:1" customFormat="1" ht="15" customHeight="1" x14ac:dyDescent="0.35">
      <c r="A222" s="18" t="s">
        <v>619</v>
      </c>
    </row>
    <row r="223" spans="1:1" customFormat="1" ht="15" customHeight="1" x14ac:dyDescent="0.35">
      <c r="A223" s="18" t="s">
        <v>620</v>
      </c>
    </row>
    <row r="224" spans="1:1" customFormat="1" ht="15" customHeight="1" x14ac:dyDescent="0.35">
      <c r="A224" s="18" t="s">
        <v>621</v>
      </c>
    </row>
    <row r="225" spans="1:1" customFormat="1" ht="15" customHeight="1" x14ac:dyDescent="0.35">
      <c r="A225" s="18" t="s">
        <v>622</v>
      </c>
    </row>
    <row r="226" spans="1:1" customFormat="1" ht="15" customHeight="1" x14ac:dyDescent="0.35">
      <c r="A226" s="18" t="s">
        <v>623</v>
      </c>
    </row>
    <row r="227" spans="1:1" customFormat="1" ht="15" customHeight="1" x14ac:dyDescent="0.35">
      <c r="A227" s="18" t="s">
        <v>624</v>
      </c>
    </row>
    <row r="228" spans="1:1" customFormat="1" ht="15" customHeight="1" x14ac:dyDescent="0.35">
      <c r="A228" s="18" t="s">
        <v>625</v>
      </c>
    </row>
    <row r="229" spans="1:1" customFormat="1" ht="15" customHeight="1" x14ac:dyDescent="0.35">
      <c r="A229" s="18" t="s">
        <v>626</v>
      </c>
    </row>
    <row r="230" spans="1:1" customFormat="1" ht="15" customHeight="1" x14ac:dyDescent="0.35">
      <c r="A230" s="18" t="s">
        <v>627</v>
      </c>
    </row>
    <row r="231" spans="1:1" customFormat="1" ht="15" customHeight="1" x14ac:dyDescent="0.35">
      <c r="A231" s="18" t="s">
        <v>628</v>
      </c>
    </row>
    <row r="232" spans="1:1" customFormat="1" ht="15" customHeight="1" x14ac:dyDescent="0.35">
      <c r="A232" s="18" t="s">
        <v>629</v>
      </c>
    </row>
    <row r="233" spans="1:1" customFormat="1" ht="15" customHeight="1" x14ac:dyDescent="0.35">
      <c r="A233" s="18" t="s">
        <v>630</v>
      </c>
    </row>
    <row r="234" spans="1:1" customFormat="1" ht="15" customHeight="1" x14ac:dyDescent="0.35">
      <c r="A234" s="18" t="s">
        <v>631</v>
      </c>
    </row>
    <row r="235" spans="1:1" customFormat="1" ht="15" customHeight="1" x14ac:dyDescent="0.35">
      <c r="A235" s="18" t="s">
        <v>632</v>
      </c>
    </row>
    <row r="236" spans="1:1" customFormat="1" ht="15" customHeight="1" x14ac:dyDescent="0.35">
      <c r="A236" s="18" t="s">
        <v>633</v>
      </c>
    </row>
    <row r="237" spans="1:1" customFormat="1" ht="15" customHeight="1" x14ac:dyDescent="0.35">
      <c r="A237" s="18" t="s">
        <v>634</v>
      </c>
    </row>
    <row r="238" spans="1:1" customFormat="1" ht="15" customHeight="1" x14ac:dyDescent="0.35">
      <c r="A238" s="18" t="s">
        <v>635</v>
      </c>
    </row>
    <row r="239" spans="1:1" customFormat="1" ht="15" customHeight="1" x14ac:dyDescent="0.35">
      <c r="A239" s="18" t="s">
        <v>636</v>
      </c>
    </row>
    <row r="240" spans="1:1" customFormat="1" ht="15" customHeight="1" x14ac:dyDescent="0.35">
      <c r="A240" s="18" t="s">
        <v>637</v>
      </c>
    </row>
    <row r="241" spans="1:1" customFormat="1" ht="15" customHeight="1" x14ac:dyDescent="0.35">
      <c r="A241" s="18" t="s">
        <v>638</v>
      </c>
    </row>
    <row r="242" spans="1:1" customFormat="1" ht="15" customHeight="1" x14ac:dyDescent="0.35">
      <c r="A242" s="18" t="s">
        <v>639</v>
      </c>
    </row>
    <row r="243" spans="1:1" customFormat="1" ht="15" customHeight="1" x14ac:dyDescent="0.35">
      <c r="A243" s="18" t="s">
        <v>640</v>
      </c>
    </row>
    <row r="244" spans="1:1" customFormat="1" ht="15" customHeight="1" x14ac:dyDescent="0.35">
      <c r="A244" s="18" t="s">
        <v>641</v>
      </c>
    </row>
    <row r="245" spans="1:1" customFormat="1" ht="15" customHeight="1" x14ac:dyDescent="0.35">
      <c r="A245" s="18" t="s">
        <v>642</v>
      </c>
    </row>
    <row r="246" spans="1:1" customFormat="1" ht="15" customHeight="1" x14ac:dyDescent="0.35">
      <c r="A246" s="18" t="s">
        <v>643</v>
      </c>
    </row>
    <row r="247" spans="1:1" customFormat="1" ht="15" customHeight="1" x14ac:dyDescent="0.35">
      <c r="A247" s="18" t="s">
        <v>644</v>
      </c>
    </row>
    <row r="248" spans="1:1" customFormat="1" ht="15" customHeight="1" x14ac:dyDescent="0.35">
      <c r="A248" s="18" t="s">
        <v>645</v>
      </c>
    </row>
    <row r="249" spans="1:1" customFormat="1" ht="15" customHeight="1" x14ac:dyDescent="0.35">
      <c r="A249" s="18" t="s">
        <v>646</v>
      </c>
    </row>
    <row r="250" spans="1:1" customFormat="1" ht="15" customHeight="1" x14ac:dyDescent="0.35">
      <c r="A250" s="18" t="s">
        <v>647</v>
      </c>
    </row>
    <row r="251" spans="1:1" customFormat="1" ht="15" customHeight="1" x14ac:dyDescent="0.35">
      <c r="A251" s="18" t="s">
        <v>648</v>
      </c>
    </row>
    <row r="252" spans="1:1" customFormat="1" ht="15" customHeight="1" x14ac:dyDescent="0.35">
      <c r="A252" s="18" t="s">
        <v>649</v>
      </c>
    </row>
    <row r="253" spans="1:1" customFormat="1" ht="15" customHeight="1" x14ac:dyDescent="0.35">
      <c r="A253" s="18" t="s">
        <v>650</v>
      </c>
    </row>
    <row r="254" spans="1:1" customFormat="1" ht="15" customHeight="1" x14ac:dyDescent="0.35">
      <c r="A254" s="18" t="s">
        <v>651</v>
      </c>
    </row>
    <row r="255" spans="1:1" customFormat="1" ht="15" customHeight="1" x14ac:dyDescent="0.35">
      <c r="A255" s="18" t="s">
        <v>652</v>
      </c>
    </row>
    <row r="256" spans="1:1" customFormat="1" ht="15" customHeight="1" x14ac:dyDescent="0.35">
      <c r="A256" s="18" t="s">
        <v>653</v>
      </c>
    </row>
    <row r="257" spans="1:1" customFormat="1" ht="15" customHeight="1" x14ac:dyDescent="0.35">
      <c r="A257" s="18" t="s">
        <v>654</v>
      </c>
    </row>
    <row r="258" spans="1:1" customFormat="1" ht="15" customHeight="1" x14ac:dyDescent="0.35">
      <c r="A258" s="18" t="s">
        <v>655</v>
      </c>
    </row>
    <row r="259" spans="1:1" customFormat="1" ht="15" customHeight="1" x14ac:dyDescent="0.35">
      <c r="A259" s="18" t="s">
        <v>656</v>
      </c>
    </row>
    <row r="260" spans="1:1" customFormat="1" ht="15" customHeight="1" x14ac:dyDescent="0.35">
      <c r="A260" s="18" t="s">
        <v>657</v>
      </c>
    </row>
    <row r="261" spans="1:1" customFormat="1" ht="15" customHeight="1" x14ac:dyDescent="0.35">
      <c r="A261" s="18" t="s">
        <v>658</v>
      </c>
    </row>
    <row r="262" spans="1:1" customFormat="1" ht="15" customHeight="1" x14ac:dyDescent="0.35">
      <c r="A262" s="18" t="s">
        <v>659</v>
      </c>
    </row>
    <row r="263" spans="1:1" customFormat="1" ht="15" customHeight="1" x14ac:dyDescent="0.35">
      <c r="A263" s="18" t="s">
        <v>660</v>
      </c>
    </row>
    <row r="264" spans="1:1" customFormat="1" ht="15" customHeight="1" x14ac:dyDescent="0.35">
      <c r="A264" s="18" t="s">
        <v>661</v>
      </c>
    </row>
    <row r="265" spans="1:1" customFormat="1" ht="15" customHeight="1" x14ac:dyDescent="0.35">
      <c r="A265" s="18" t="s">
        <v>662</v>
      </c>
    </row>
    <row r="266" spans="1:1" customFormat="1" ht="15" customHeight="1" x14ac:dyDescent="0.35">
      <c r="A266" s="18" t="s">
        <v>663</v>
      </c>
    </row>
    <row r="267" spans="1:1" customFormat="1" ht="15" customHeight="1" x14ac:dyDescent="0.35">
      <c r="A267" s="18" t="s">
        <v>664</v>
      </c>
    </row>
    <row r="268" spans="1:1" customFormat="1" ht="15" customHeight="1" x14ac:dyDescent="0.35">
      <c r="A268" s="18" t="s">
        <v>665</v>
      </c>
    </row>
    <row r="269" spans="1:1" customFormat="1" ht="15" customHeight="1" x14ac:dyDescent="0.35">
      <c r="A269" s="18" t="s">
        <v>666</v>
      </c>
    </row>
    <row r="270" spans="1:1" customFormat="1" ht="15" customHeight="1" x14ac:dyDescent="0.35">
      <c r="A270" s="18" t="s">
        <v>667</v>
      </c>
    </row>
    <row r="271" spans="1:1" customFormat="1" ht="15" customHeight="1" x14ac:dyDescent="0.35">
      <c r="A271" s="18" t="s">
        <v>668</v>
      </c>
    </row>
    <row r="272" spans="1:1" customFormat="1" ht="15" customHeight="1" x14ac:dyDescent="0.35">
      <c r="A272" s="18" t="s">
        <v>669</v>
      </c>
    </row>
    <row r="273" spans="1:1" customFormat="1" ht="15" customHeight="1" x14ac:dyDescent="0.35">
      <c r="A273" s="18" t="s">
        <v>670</v>
      </c>
    </row>
    <row r="274" spans="1:1" customFormat="1" ht="15" customHeight="1" x14ac:dyDescent="0.35">
      <c r="A274" s="18" t="s">
        <v>671</v>
      </c>
    </row>
    <row r="275" spans="1:1" customFormat="1" ht="15" customHeight="1" x14ac:dyDescent="0.35">
      <c r="A275" s="18" t="s">
        <v>672</v>
      </c>
    </row>
    <row r="276" spans="1:1" customFormat="1" ht="15" customHeight="1" x14ac:dyDescent="0.35">
      <c r="A276" s="18" t="s">
        <v>673</v>
      </c>
    </row>
    <row r="277" spans="1:1" customFormat="1" ht="15" customHeight="1" x14ac:dyDescent="0.35">
      <c r="A277" s="18" t="s">
        <v>674</v>
      </c>
    </row>
    <row r="278" spans="1:1" customFormat="1" ht="15" customHeight="1" x14ac:dyDescent="0.35">
      <c r="A278" s="18" t="s">
        <v>675</v>
      </c>
    </row>
    <row r="279" spans="1:1" customFormat="1" ht="15" customHeight="1" x14ac:dyDescent="0.35">
      <c r="A279" s="18" t="s">
        <v>676</v>
      </c>
    </row>
    <row r="280" spans="1:1" customFormat="1" ht="15" customHeight="1" x14ac:dyDescent="0.35">
      <c r="A280" s="18" t="s">
        <v>677</v>
      </c>
    </row>
    <row r="281" spans="1:1" customFormat="1" ht="15" customHeight="1" x14ac:dyDescent="0.35">
      <c r="A281" s="18" t="s">
        <v>678</v>
      </c>
    </row>
    <row r="282" spans="1:1" customFormat="1" ht="15" customHeight="1" x14ac:dyDescent="0.35">
      <c r="A282" s="18" t="s">
        <v>679</v>
      </c>
    </row>
    <row r="283" spans="1:1" customFormat="1" ht="15" customHeight="1" x14ac:dyDescent="0.35">
      <c r="A283" s="18" t="s">
        <v>680</v>
      </c>
    </row>
    <row r="284" spans="1:1" customFormat="1" ht="15" customHeight="1" x14ac:dyDescent="0.35">
      <c r="A284" s="18" t="s">
        <v>681</v>
      </c>
    </row>
    <row r="285" spans="1:1" customFormat="1" ht="15" customHeight="1" x14ac:dyDescent="0.35">
      <c r="A285" s="18" t="s">
        <v>682</v>
      </c>
    </row>
    <row r="286" spans="1:1" customFormat="1" ht="15" customHeight="1" x14ac:dyDescent="0.35">
      <c r="A286" s="18" t="s">
        <v>683</v>
      </c>
    </row>
    <row r="287" spans="1:1" customFormat="1" ht="15" customHeight="1" x14ac:dyDescent="0.35">
      <c r="A287" s="18" t="s">
        <v>684</v>
      </c>
    </row>
    <row r="288" spans="1:1" customFormat="1" ht="15" customHeight="1" x14ac:dyDescent="0.35">
      <c r="A288" s="18" t="s">
        <v>685</v>
      </c>
    </row>
    <row r="289" spans="1:7" ht="15" customHeight="1" x14ac:dyDescent="0.35">
      <c r="A289" s="18" t="s">
        <v>686</v>
      </c>
      <c r="B289"/>
      <c r="C289"/>
      <c r="D289"/>
      <c r="E289"/>
      <c r="F289"/>
      <c r="G289"/>
    </row>
    <row r="290" spans="1:7" ht="15" customHeight="1" x14ac:dyDescent="0.35">
      <c r="A290" s="18" t="s">
        <v>687</v>
      </c>
      <c r="B290"/>
      <c r="C290"/>
      <c r="D290"/>
      <c r="E290"/>
      <c r="F290"/>
      <c r="G290"/>
    </row>
    <row r="291" spans="1:7" ht="15" customHeight="1" x14ac:dyDescent="0.35">
      <c r="A291" s="18" t="s">
        <v>688</v>
      </c>
      <c r="B291"/>
      <c r="C291"/>
      <c r="D291"/>
      <c r="E291"/>
      <c r="F291"/>
      <c r="G291"/>
    </row>
    <row r="292" spans="1:7" ht="15" customHeight="1" x14ac:dyDescent="0.35">
      <c r="A292" s="18" t="s">
        <v>689</v>
      </c>
      <c r="B292"/>
      <c r="C292"/>
      <c r="D292"/>
      <c r="E292"/>
      <c r="F292"/>
      <c r="G292"/>
    </row>
    <row r="293" spans="1:7" ht="15" customHeight="1" x14ac:dyDescent="0.35">
      <c r="A293" s="18" t="s">
        <v>690</v>
      </c>
      <c r="B293"/>
      <c r="C293"/>
      <c r="D293"/>
      <c r="E293"/>
      <c r="F293"/>
      <c r="G293"/>
    </row>
    <row r="294" spans="1:7" ht="15" customHeight="1" x14ac:dyDescent="0.35">
      <c r="A294" s="18" t="s">
        <v>691</v>
      </c>
      <c r="B294"/>
      <c r="C294"/>
      <c r="D294"/>
      <c r="E294"/>
      <c r="F294"/>
      <c r="G294"/>
    </row>
    <row r="295" spans="1:7" ht="15" customHeight="1" x14ac:dyDescent="0.35">
      <c r="A295" s="18" t="s">
        <v>692</v>
      </c>
      <c r="B295"/>
      <c r="C295"/>
      <c r="D295"/>
      <c r="E295"/>
      <c r="F295"/>
      <c r="G295"/>
    </row>
    <row r="296" spans="1:7" ht="15" customHeight="1" x14ac:dyDescent="0.35">
      <c r="A296" s="18" t="s">
        <v>693</v>
      </c>
      <c r="B296"/>
      <c r="C296"/>
      <c r="D296"/>
      <c r="E296"/>
      <c r="F296"/>
      <c r="G296"/>
    </row>
    <row r="297" spans="1:7" ht="15" customHeight="1" x14ac:dyDescent="0.35">
      <c r="A297" s="18" t="s">
        <v>694</v>
      </c>
      <c r="B297"/>
      <c r="C297"/>
      <c r="D297"/>
      <c r="E297"/>
      <c r="F297"/>
      <c r="G297"/>
    </row>
    <row r="298" spans="1:7" ht="15" customHeight="1" x14ac:dyDescent="0.35">
      <c r="A298" s="18" t="s">
        <v>695</v>
      </c>
      <c r="B298"/>
      <c r="C298"/>
      <c r="D298"/>
      <c r="E298"/>
      <c r="F298"/>
      <c r="G298"/>
    </row>
    <row r="299" spans="1:7" ht="15" customHeight="1" x14ac:dyDescent="0.35">
      <c r="A299" s="18" t="s">
        <v>696</v>
      </c>
      <c r="B299"/>
      <c r="C299"/>
      <c r="D299"/>
      <c r="E299"/>
      <c r="F299"/>
      <c r="G299"/>
    </row>
    <row r="300" spans="1:7" ht="15" customHeight="1" x14ac:dyDescent="0.35">
      <c r="A300" s="18" t="s">
        <v>697</v>
      </c>
      <c r="B300"/>
      <c r="C300"/>
      <c r="D300"/>
      <c r="E300"/>
      <c r="F300"/>
      <c r="G300"/>
    </row>
    <row r="301" spans="1:7" ht="15" customHeight="1" x14ac:dyDescent="0.35">
      <c r="A301" s="18" t="s">
        <v>698</v>
      </c>
      <c r="B301"/>
      <c r="C301"/>
      <c r="D301"/>
      <c r="E301"/>
      <c r="F301"/>
      <c r="G301"/>
    </row>
    <row r="302" spans="1:7" ht="15" customHeight="1" x14ac:dyDescent="0.35">
      <c r="A302" s="18" t="s">
        <v>699</v>
      </c>
      <c r="B302"/>
      <c r="C302"/>
      <c r="D302"/>
      <c r="E302"/>
      <c r="F302"/>
      <c r="G302"/>
    </row>
    <row r="303" spans="1:7" ht="15" customHeight="1" x14ac:dyDescent="0.35">
      <c r="A303" s="18" t="s">
        <v>700</v>
      </c>
      <c r="B303"/>
      <c r="C303"/>
      <c r="D303"/>
      <c r="E303"/>
      <c r="F303"/>
      <c r="G303"/>
    </row>
    <row r="305" spans="2:2" customFormat="1" x14ac:dyDescent="0.35">
      <c r="B305" s="69"/>
    </row>
    <row r="306" spans="2:2" customFormat="1" x14ac:dyDescent="0.35">
      <c r="B306" s="69"/>
    </row>
  </sheetData>
  <sheetProtection algorithmName="SHA-512" hashValue="QuSFHfwb/9+0ONCr2vrBLJA+wd0uaUCRjNUhTw5XJ9qktUVNj6BQMu0sbysGhRR7Nq6TCNPXEZ9OR1+11m41xQ==" saltValue="JGx8fyFL1LxH7Hhsyy3ORQ==" spinCount="100000" sheet="1" objects="1" scenarios="1"/>
  <sortState ref="A54:A301">
    <sortCondition ref="A54"/>
  </sortState>
  <pageMargins left="0.7" right="0.7" top="0.75" bottom="0.75" header="0.3" footer="0.3"/>
  <pageSetup paperSize="9" orientation="portrait" r:id="rId1"/>
  <ignoredErrors>
    <ignoredError sqref="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2"/>
  <sheetViews>
    <sheetView topLeftCell="A34" workbookViewId="0">
      <selection activeCell="A38" sqref="A38"/>
    </sheetView>
  </sheetViews>
  <sheetFormatPr defaultRowHeight="14.5" x14ac:dyDescent="0.35"/>
  <cols>
    <col min="1" max="1" width="49" bestFit="1" customWidth="1"/>
    <col min="2" max="2" width="24.54296875" bestFit="1" customWidth="1"/>
  </cols>
  <sheetData>
    <row r="1" spans="1:2" x14ac:dyDescent="0.35">
      <c r="A1" s="10" t="s">
        <v>16</v>
      </c>
    </row>
    <row r="2" spans="1:2" x14ac:dyDescent="0.35">
      <c r="A2" s="11" t="s">
        <v>8</v>
      </c>
    </row>
    <row r="3" spans="1:2" x14ac:dyDescent="0.35">
      <c r="A3" s="11" t="s">
        <v>38</v>
      </c>
    </row>
    <row r="4" spans="1:2" x14ac:dyDescent="0.35">
      <c r="A4" s="11" t="s">
        <v>9</v>
      </c>
    </row>
    <row r="5" spans="1:2" x14ac:dyDescent="0.35">
      <c r="A5" s="11" t="s">
        <v>10</v>
      </c>
    </row>
    <row r="6" spans="1:2" x14ac:dyDescent="0.35">
      <c r="A6" s="11" t="s">
        <v>11</v>
      </c>
    </row>
    <row r="7" spans="1:2" x14ac:dyDescent="0.35">
      <c r="A7" s="11" t="s">
        <v>12</v>
      </c>
    </row>
    <row r="8" spans="1:2" x14ac:dyDescent="0.35">
      <c r="A8" s="11" t="s">
        <v>13</v>
      </c>
      <c r="B8" t="s">
        <v>2</v>
      </c>
    </row>
    <row r="9" spans="1:2" x14ac:dyDescent="0.35">
      <c r="A9" s="11" t="s">
        <v>786</v>
      </c>
      <c r="B9" t="s">
        <v>68</v>
      </c>
    </row>
    <row r="10" spans="1:2" x14ac:dyDescent="0.35">
      <c r="A10" s="11" t="s">
        <v>394</v>
      </c>
    </row>
    <row r="11" spans="1:2" x14ac:dyDescent="0.35">
      <c r="A11" s="11" t="s">
        <v>384</v>
      </c>
    </row>
    <row r="12" spans="1:2" x14ac:dyDescent="0.35">
      <c r="A12" s="12" t="s">
        <v>72</v>
      </c>
    </row>
    <row r="13" spans="1:2" x14ac:dyDescent="0.35">
      <c r="A13" s="11" t="s">
        <v>73</v>
      </c>
    </row>
    <row r="14" spans="1:2" x14ac:dyDescent="0.35">
      <c r="A14" s="11" t="s">
        <v>14</v>
      </c>
    </row>
    <row r="15" spans="1:2" x14ac:dyDescent="0.35">
      <c r="A15" s="11" t="s">
        <v>15</v>
      </c>
    </row>
    <row r="16" spans="1:2" x14ac:dyDescent="0.35">
      <c r="A16" s="11" t="s">
        <v>74</v>
      </c>
    </row>
    <row r="17" spans="1:1" x14ac:dyDescent="0.35">
      <c r="A17" s="11" t="s">
        <v>66</v>
      </c>
    </row>
    <row r="18" spans="1:1" x14ac:dyDescent="0.35">
      <c r="A18" s="11" t="s">
        <v>65</v>
      </c>
    </row>
    <row r="19" spans="1:1" x14ac:dyDescent="0.35">
      <c r="A19" s="11" t="s">
        <v>75</v>
      </c>
    </row>
    <row r="20" spans="1:1" x14ac:dyDescent="0.35">
      <c r="A20" s="11" t="s">
        <v>856</v>
      </c>
    </row>
    <row r="21" spans="1:1" x14ac:dyDescent="0.35">
      <c r="A21" s="11" t="s">
        <v>121</v>
      </c>
    </row>
    <row r="22" spans="1:1" x14ac:dyDescent="0.35">
      <c r="A22" s="11" t="s">
        <v>71</v>
      </c>
    </row>
    <row r="23" spans="1:1" x14ac:dyDescent="0.35">
      <c r="A23" s="12" t="s">
        <v>451</v>
      </c>
    </row>
    <row r="24" spans="1:1" x14ac:dyDescent="0.35">
      <c r="A24" s="12" t="s">
        <v>706</v>
      </c>
    </row>
    <row r="25" spans="1:1" x14ac:dyDescent="0.35">
      <c r="A25" s="11" t="s">
        <v>741</v>
      </c>
    </row>
    <row r="26" spans="1:1" x14ac:dyDescent="0.35">
      <c r="A26" s="11" t="s">
        <v>742</v>
      </c>
    </row>
    <row r="27" spans="1:1" x14ac:dyDescent="0.35">
      <c r="A27" s="11" t="s">
        <v>743</v>
      </c>
    </row>
    <row r="28" spans="1:1" x14ac:dyDescent="0.35">
      <c r="A28" s="11" t="s">
        <v>744</v>
      </c>
    </row>
    <row r="29" spans="1:1" x14ac:dyDescent="0.35">
      <c r="A29" s="11" t="s">
        <v>966</v>
      </c>
    </row>
    <row r="30" spans="1:1" x14ac:dyDescent="0.35">
      <c r="A30" s="11" t="s">
        <v>745</v>
      </c>
    </row>
    <row r="31" spans="1:1" x14ac:dyDescent="0.35">
      <c r="A31" s="11" t="s">
        <v>746</v>
      </c>
    </row>
    <row r="32" spans="1:1" x14ac:dyDescent="0.35">
      <c r="A32" s="11" t="s">
        <v>747</v>
      </c>
    </row>
    <row r="33" spans="1:1" x14ac:dyDescent="0.35">
      <c r="A33" s="11" t="s">
        <v>785</v>
      </c>
    </row>
    <row r="34" spans="1:1" x14ac:dyDescent="0.35">
      <c r="A34" s="11" t="s">
        <v>881</v>
      </c>
    </row>
    <row r="35" spans="1:1" x14ac:dyDescent="0.35">
      <c r="A35" s="11" t="s">
        <v>882</v>
      </c>
    </row>
    <row r="36" spans="1:1" x14ac:dyDescent="0.35">
      <c r="A36" s="11" t="s">
        <v>883</v>
      </c>
    </row>
    <row r="37" spans="1:1" x14ac:dyDescent="0.35">
      <c r="A37" s="11" t="s">
        <v>893</v>
      </c>
    </row>
    <row r="38" spans="1:1" x14ac:dyDescent="0.35">
      <c r="A38" s="11" t="s">
        <v>1719</v>
      </c>
    </row>
    <row r="39" spans="1:1" x14ac:dyDescent="0.35">
      <c r="A39" s="11" t="s">
        <v>1652</v>
      </c>
    </row>
    <row r="40" spans="1:1" x14ac:dyDescent="0.35">
      <c r="A40" s="11" t="s">
        <v>1112</v>
      </c>
    </row>
    <row r="41" spans="1:1" x14ac:dyDescent="0.35">
      <c r="A41" s="11" t="s">
        <v>1653</v>
      </c>
    </row>
    <row r="42" spans="1:1" x14ac:dyDescent="0.35">
      <c r="A42" s="11" t="s">
        <v>1708</v>
      </c>
    </row>
  </sheetData>
  <sheetProtection algorithmName="SHA-512" hashValue="FouEvVGVNiJpttEZe6bGxmZn/7rgTOK235XpYOoke3S7Ce59J0vc/Yr41rL043+kz8bEoXre5VRDgSoYjrIPFg==" saltValue="ujH9LHN0B14xbRqflBlWS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2503"/>
  <sheetViews>
    <sheetView workbookViewId="0">
      <selection activeCell="E2" sqref="E2"/>
    </sheetView>
  </sheetViews>
  <sheetFormatPr defaultColWidth="9.1796875" defaultRowHeight="14.5" x14ac:dyDescent="0.35"/>
  <cols>
    <col min="1" max="1" width="8" style="140" customWidth="1"/>
    <col min="2" max="2" width="25.26953125" style="145" customWidth="1"/>
    <col min="3" max="3" width="78.54296875" style="145" customWidth="1"/>
    <col min="4" max="16384" width="9.1796875" style="104"/>
  </cols>
  <sheetData>
    <row r="1" spans="1:4" s="139" customFormat="1" ht="15" thickBot="1" x14ac:dyDescent="0.4">
      <c r="A1" s="136" t="s">
        <v>225</v>
      </c>
      <c r="B1" s="137" t="s">
        <v>223</v>
      </c>
      <c r="C1" s="138" t="s">
        <v>224</v>
      </c>
      <c r="D1" s="147"/>
    </row>
    <row r="2" spans="1:4" x14ac:dyDescent="0.35">
      <c r="A2" s="140">
        <v>1</v>
      </c>
      <c r="B2" s="141"/>
      <c r="C2" s="142"/>
      <c r="D2" s="145"/>
    </row>
    <row r="3" spans="1:4" x14ac:dyDescent="0.35">
      <c r="A3" s="140">
        <f>A2+1</f>
        <v>2</v>
      </c>
      <c r="B3" s="143"/>
      <c r="C3" s="144"/>
      <c r="D3" s="145"/>
    </row>
    <row r="4" spans="1:4" x14ac:dyDescent="0.35">
      <c r="A4" s="140">
        <f t="shared" ref="A4:A67" si="0">A3+1</f>
        <v>3</v>
      </c>
      <c r="B4" s="143"/>
      <c r="C4" s="144"/>
      <c r="D4" s="145"/>
    </row>
    <row r="5" spans="1:4" x14ac:dyDescent="0.35">
      <c r="A5" s="140">
        <f t="shared" si="0"/>
        <v>4</v>
      </c>
      <c r="B5" s="143"/>
      <c r="C5" s="144"/>
      <c r="D5" s="145"/>
    </row>
    <row r="6" spans="1:4" x14ac:dyDescent="0.35">
      <c r="A6" s="140">
        <f t="shared" si="0"/>
        <v>5</v>
      </c>
      <c r="B6" s="143"/>
      <c r="C6" s="144"/>
      <c r="D6" s="145"/>
    </row>
    <row r="7" spans="1:4" x14ac:dyDescent="0.35">
      <c r="A7" s="140">
        <f t="shared" si="0"/>
        <v>6</v>
      </c>
      <c r="B7" s="143"/>
      <c r="C7" s="144"/>
      <c r="D7" s="145"/>
    </row>
    <row r="8" spans="1:4" x14ac:dyDescent="0.35">
      <c r="A8" s="140">
        <f t="shared" si="0"/>
        <v>7</v>
      </c>
      <c r="B8" s="143"/>
      <c r="C8" s="144"/>
      <c r="D8" s="145"/>
    </row>
    <row r="9" spans="1:4" x14ac:dyDescent="0.35">
      <c r="A9" s="140">
        <f t="shared" si="0"/>
        <v>8</v>
      </c>
      <c r="B9" s="143"/>
      <c r="C9" s="144"/>
      <c r="D9" s="145"/>
    </row>
    <row r="10" spans="1:4" x14ac:dyDescent="0.35">
      <c r="A10" s="140">
        <f t="shared" si="0"/>
        <v>9</v>
      </c>
      <c r="B10" s="143"/>
      <c r="C10" s="144"/>
      <c r="D10" s="145"/>
    </row>
    <row r="11" spans="1:4" x14ac:dyDescent="0.35">
      <c r="A11" s="140">
        <f t="shared" si="0"/>
        <v>10</v>
      </c>
      <c r="B11" s="143"/>
      <c r="C11" s="144"/>
      <c r="D11" s="145"/>
    </row>
    <row r="12" spans="1:4" x14ac:dyDescent="0.35">
      <c r="A12" s="140">
        <f t="shared" si="0"/>
        <v>11</v>
      </c>
      <c r="B12" s="143"/>
      <c r="C12" s="144"/>
      <c r="D12" s="145"/>
    </row>
    <row r="13" spans="1:4" x14ac:dyDescent="0.35">
      <c r="A13" s="140">
        <f t="shared" si="0"/>
        <v>12</v>
      </c>
      <c r="B13" s="143"/>
      <c r="C13" s="144"/>
      <c r="D13" s="145"/>
    </row>
    <row r="14" spans="1:4" x14ac:dyDescent="0.35">
      <c r="A14" s="140">
        <f t="shared" si="0"/>
        <v>13</v>
      </c>
      <c r="B14" s="143"/>
      <c r="C14" s="144"/>
      <c r="D14" s="145"/>
    </row>
    <row r="15" spans="1:4" x14ac:dyDescent="0.35">
      <c r="A15" s="140">
        <f t="shared" si="0"/>
        <v>14</v>
      </c>
      <c r="B15" s="143"/>
      <c r="C15" s="144"/>
      <c r="D15" s="145"/>
    </row>
    <row r="16" spans="1:4" x14ac:dyDescent="0.35">
      <c r="A16" s="140">
        <f t="shared" si="0"/>
        <v>15</v>
      </c>
      <c r="B16" s="143"/>
      <c r="C16" s="144"/>
      <c r="D16" s="145"/>
    </row>
    <row r="17" spans="1:4" x14ac:dyDescent="0.35">
      <c r="A17" s="140">
        <f t="shared" si="0"/>
        <v>16</v>
      </c>
      <c r="B17" s="143"/>
      <c r="C17" s="144"/>
      <c r="D17" s="145"/>
    </row>
    <row r="18" spans="1:4" x14ac:dyDescent="0.35">
      <c r="A18" s="140">
        <f t="shared" si="0"/>
        <v>17</v>
      </c>
      <c r="B18" s="143"/>
      <c r="C18" s="144"/>
      <c r="D18" s="145"/>
    </row>
    <row r="19" spans="1:4" x14ac:dyDescent="0.35">
      <c r="A19" s="140">
        <f t="shared" si="0"/>
        <v>18</v>
      </c>
      <c r="B19" s="143"/>
      <c r="C19" s="144"/>
      <c r="D19" s="145"/>
    </row>
    <row r="20" spans="1:4" x14ac:dyDescent="0.35">
      <c r="A20" s="140">
        <f t="shared" si="0"/>
        <v>19</v>
      </c>
      <c r="B20" s="143"/>
      <c r="C20" s="144"/>
      <c r="D20" s="145"/>
    </row>
    <row r="21" spans="1:4" x14ac:dyDescent="0.35">
      <c r="A21" s="140">
        <f t="shared" si="0"/>
        <v>20</v>
      </c>
      <c r="B21" s="143"/>
      <c r="C21" s="144"/>
      <c r="D21" s="145"/>
    </row>
    <row r="22" spans="1:4" x14ac:dyDescent="0.35">
      <c r="A22" s="140">
        <f t="shared" si="0"/>
        <v>21</v>
      </c>
      <c r="B22" s="143"/>
      <c r="C22" s="144"/>
      <c r="D22" s="145"/>
    </row>
    <row r="23" spans="1:4" x14ac:dyDescent="0.35">
      <c r="A23" s="140">
        <f t="shared" si="0"/>
        <v>22</v>
      </c>
      <c r="B23" s="143"/>
      <c r="C23" s="144"/>
      <c r="D23" s="145"/>
    </row>
    <row r="24" spans="1:4" x14ac:dyDescent="0.35">
      <c r="A24" s="140">
        <f t="shared" si="0"/>
        <v>23</v>
      </c>
      <c r="B24" s="143"/>
      <c r="C24" s="144"/>
      <c r="D24" s="145"/>
    </row>
    <row r="25" spans="1:4" x14ac:dyDescent="0.35">
      <c r="A25" s="140">
        <f t="shared" si="0"/>
        <v>24</v>
      </c>
      <c r="B25" s="143"/>
      <c r="C25" s="144"/>
      <c r="D25" s="145"/>
    </row>
    <row r="26" spans="1:4" x14ac:dyDescent="0.35">
      <c r="A26" s="140">
        <f t="shared" si="0"/>
        <v>25</v>
      </c>
      <c r="B26" s="143"/>
      <c r="C26" s="144"/>
      <c r="D26" s="145"/>
    </row>
    <row r="27" spans="1:4" x14ac:dyDescent="0.35">
      <c r="A27" s="140">
        <f t="shared" si="0"/>
        <v>26</v>
      </c>
      <c r="B27" s="143"/>
      <c r="C27" s="144"/>
      <c r="D27" s="145"/>
    </row>
    <row r="28" spans="1:4" x14ac:dyDescent="0.35">
      <c r="A28" s="140">
        <f t="shared" si="0"/>
        <v>27</v>
      </c>
      <c r="B28" s="143"/>
      <c r="C28" s="144"/>
      <c r="D28" s="145"/>
    </row>
    <row r="29" spans="1:4" x14ac:dyDescent="0.35">
      <c r="A29" s="140">
        <f t="shared" si="0"/>
        <v>28</v>
      </c>
      <c r="B29" s="143"/>
      <c r="C29" s="144"/>
      <c r="D29" s="145"/>
    </row>
    <row r="30" spans="1:4" x14ac:dyDescent="0.35">
      <c r="A30" s="140">
        <f t="shared" si="0"/>
        <v>29</v>
      </c>
      <c r="B30" s="143"/>
      <c r="C30" s="144"/>
      <c r="D30" s="145"/>
    </row>
    <row r="31" spans="1:4" x14ac:dyDescent="0.35">
      <c r="A31" s="140">
        <f t="shared" si="0"/>
        <v>30</v>
      </c>
      <c r="B31" s="143"/>
      <c r="C31" s="144"/>
      <c r="D31" s="145"/>
    </row>
    <row r="32" spans="1:4" x14ac:dyDescent="0.35">
      <c r="A32" s="140">
        <f t="shared" si="0"/>
        <v>31</v>
      </c>
      <c r="B32" s="143"/>
      <c r="C32" s="144"/>
      <c r="D32" s="145"/>
    </row>
    <row r="33" spans="1:4" x14ac:dyDescent="0.35">
      <c r="A33" s="140">
        <f t="shared" si="0"/>
        <v>32</v>
      </c>
      <c r="B33" s="143"/>
      <c r="C33" s="144"/>
      <c r="D33" s="145"/>
    </row>
    <row r="34" spans="1:4" x14ac:dyDescent="0.35">
      <c r="A34" s="140">
        <f t="shared" si="0"/>
        <v>33</v>
      </c>
      <c r="B34" s="143"/>
      <c r="C34" s="144"/>
      <c r="D34" s="145"/>
    </row>
    <row r="35" spans="1:4" x14ac:dyDescent="0.35">
      <c r="A35" s="140">
        <f t="shared" si="0"/>
        <v>34</v>
      </c>
      <c r="B35" s="143"/>
      <c r="C35" s="144"/>
      <c r="D35" s="145"/>
    </row>
    <row r="36" spans="1:4" x14ac:dyDescent="0.35">
      <c r="A36" s="140">
        <f t="shared" si="0"/>
        <v>35</v>
      </c>
      <c r="B36" s="143"/>
      <c r="C36" s="144"/>
      <c r="D36" s="145"/>
    </row>
    <row r="37" spans="1:4" x14ac:dyDescent="0.35">
      <c r="A37" s="140">
        <f t="shared" si="0"/>
        <v>36</v>
      </c>
      <c r="B37" s="143"/>
      <c r="C37" s="144"/>
      <c r="D37" s="145"/>
    </row>
    <row r="38" spans="1:4" x14ac:dyDescent="0.35">
      <c r="A38" s="140">
        <f t="shared" si="0"/>
        <v>37</v>
      </c>
      <c r="B38" s="143"/>
      <c r="C38" s="144"/>
      <c r="D38" s="145"/>
    </row>
    <row r="39" spans="1:4" x14ac:dyDescent="0.35">
      <c r="A39" s="140">
        <f t="shared" si="0"/>
        <v>38</v>
      </c>
      <c r="B39" s="143"/>
      <c r="C39" s="144"/>
      <c r="D39" s="145"/>
    </row>
    <row r="40" spans="1:4" x14ac:dyDescent="0.35">
      <c r="A40" s="140">
        <f t="shared" si="0"/>
        <v>39</v>
      </c>
      <c r="B40" s="143"/>
      <c r="C40" s="144"/>
      <c r="D40" s="145"/>
    </row>
    <row r="41" spans="1:4" x14ac:dyDescent="0.35">
      <c r="A41" s="140">
        <f t="shared" si="0"/>
        <v>40</v>
      </c>
      <c r="B41" s="143"/>
      <c r="C41" s="144"/>
      <c r="D41" s="145"/>
    </row>
    <row r="42" spans="1:4" x14ac:dyDescent="0.35">
      <c r="A42" s="140">
        <f t="shared" si="0"/>
        <v>41</v>
      </c>
      <c r="B42" s="143"/>
      <c r="C42" s="144"/>
      <c r="D42" s="145"/>
    </row>
    <row r="43" spans="1:4" x14ac:dyDescent="0.35">
      <c r="A43" s="140">
        <f t="shared" si="0"/>
        <v>42</v>
      </c>
      <c r="B43" s="143"/>
      <c r="C43" s="144"/>
      <c r="D43" s="145"/>
    </row>
    <row r="44" spans="1:4" x14ac:dyDescent="0.35">
      <c r="A44" s="140">
        <f t="shared" si="0"/>
        <v>43</v>
      </c>
      <c r="B44" s="143"/>
      <c r="C44" s="144"/>
      <c r="D44" s="145"/>
    </row>
    <row r="45" spans="1:4" x14ac:dyDescent="0.35">
      <c r="A45" s="140">
        <f t="shared" si="0"/>
        <v>44</v>
      </c>
      <c r="B45" s="143"/>
      <c r="C45" s="144"/>
      <c r="D45" s="145"/>
    </row>
    <row r="46" spans="1:4" x14ac:dyDescent="0.35">
      <c r="A46" s="140">
        <f t="shared" si="0"/>
        <v>45</v>
      </c>
      <c r="B46" s="143"/>
      <c r="C46" s="144"/>
      <c r="D46" s="145"/>
    </row>
    <row r="47" spans="1:4" x14ac:dyDescent="0.35">
      <c r="A47" s="140">
        <f t="shared" si="0"/>
        <v>46</v>
      </c>
      <c r="B47" s="143"/>
      <c r="C47" s="144"/>
      <c r="D47" s="145"/>
    </row>
    <row r="48" spans="1:4" x14ac:dyDescent="0.35">
      <c r="A48" s="140">
        <f t="shared" si="0"/>
        <v>47</v>
      </c>
      <c r="B48" s="143"/>
      <c r="C48" s="144"/>
      <c r="D48" s="145"/>
    </row>
    <row r="49" spans="1:4" x14ac:dyDescent="0.35">
      <c r="A49" s="140">
        <f t="shared" si="0"/>
        <v>48</v>
      </c>
      <c r="B49" s="143"/>
      <c r="C49" s="144"/>
      <c r="D49" s="145"/>
    </row>
    <row r="50" spans="1:4" x14ac:dyDescent="0.35">
      <c r="A50" s="140">
        <f t="shared" si="0"/>
        <v>49</v>
      </c>
      <c r="B50" s="143"/>
      <c r="C50" s="144"/>
      <c r="D50" s="145"/>
    </row>
    <row r="51" spans="1:4" x14ac:dyDescent="0.35">
      <c r="A51" s="140">
        <f t="shared" si="0"/>
        <v>50</v>
      </c>
      <c r="B51" s="143"/>
      <c r="C51" s="144"/>
      <c r="D51" s="145"/>
    </row>
    <row r="52" spans="1:4" x14ac:dyDescent="0.35">
      <c r="A52" s="140">
        <f t="shared" si="0"/>
        <v>51</v>
      </c>
      <c r="B52" s="143"/>
      <c r="C52" s="144"/>
      <c r="D52" s="145"/>
    </row>
    <row r="53" spans="1:4" x14ac:dyDescent="0.35">
      <c r="A53" s="140">
        <f t="shared" si="0"/>
        <v>52</v>
      </c>
      <c r="B53" s="143"/>
      <c r="C53" s="144"/>
      <c r="D53" s="145"/>
    </row>
    <row r="54" spans="1:4" x14ac:dyDescent="0.35">
      <c r="A54" s="140">
        <f t="shared" si="0"/>
        <v>53</v>
      </c>
      <c r="B54" s="143"/>
      <c r="C54" s="144"/>
      <c r="D54" s="145"/>
    </row>
    <row r="55" spans="1:4" x14ac:dyDescent="0.35">
      <c r="A55" s="140">
        <f t="shared" si="0"/>
        <v>54</v>
      </c>
      <c r="B55" s="143"/>
      <c r="C55" s="144"/>
      <c r="D55" s="145"/>
    </row>
    <row r="56" spans="1:4" x14ac:dyDescent="0.35">
      <c r="A56" s="140">
        <f t="shared" si="0"/>
        <v>55</v>
      </c>
      <c r="B56" s="143"/>
      <c r="C56" s="144"/>
      <c r="D56" s="145"/>
    </row>
    <row r="57" spans="1:4" x14ac:dyDescent="0.35">
      <c r="A57" s="140">
        <f t="shared" si="0"/>
        <v>56</v>
      </c>
      <c r="B57" s="143"/>
      <c r="C57" s="144"/>
      <c r="D57" s="145"/>
    </row>
    <row r="58" spans="1:4" x14ac:dyDescent="0.35">
      <c r="A58" s="140">
        <f t="shared" si="0"/>
        <v>57</v>
      </c>
      <c r="B58" s="143"/>
      <c r="C58" s="144"/>
      <c r="D58" s="145"/>
    </row>
    <row r="59" spans="1:4" x14ac:dyDescent="0.35">
      <c r="A59" s="140">
        <f t="shared" si="0"/>
        <v>58</v>
      </c>
      <c r="B59" s="143"/>
      <c r="C59" s="144"/>
      <c r="D59" s="145"/>
    </row>
    <row r="60" spans="1:4" x14ac:dyDescent="0.35">
      <c r="A60" s="140">
        <f t="shared" si="0"/>
        <v>59</v>
      </c>
      <c r="B60" s="143"/>
      <c r="C60" s="144"/>
      <c r="D60" s="145"/>
    </row>
    <row r="61" spans="1:4" x14ac:dyDescent="0.35">
      <c r="A61" s="140">
        <f t="shared" si="0"/>
        <v>60</v>
      </c>
      <c r="B61" s="143"/>
      <c r="C61" s="144"/>
      <c r="D61" s="145"/>
    </row>
    <row r="62" spans="1:4" x14ac:dyDescent="0.35">
      <c r="A62" s="140">
        <f t="shared" si="0"/>
        <v>61</v>
      </c>
      <c r="B62" s="143"/>
      <c r="C62" s="144"/>
      <c r="D62" s="145"/>
    </row>
    <row r="63" spans="1:4" x14ac:dyDescent="0.35">
      <c r="A63" s="140">
        <f t="shared" si="0"/>
        <v>62</v>
      </c>
      <c r="B63" s="143"/>
      <c r="C63" s="144"/>
      <c r="D63" s="145"/>
    </row>
    <row r="64" spans="1:4" x14ac:dyDescent="0.35">
      <c r="A64" s="140">
        <f t="shared" si="0"/>
        <v>63</v>
      </c>
      <c r="B64" s="143"/>
      <c r="C64" s="144"/>
      <c r="D64" s="145"/>
    </row>
    <row r="65" spans="1:4" x14ac:dyDescent="0.35">
      <c r="A65" s="140">
        <f t="shared" si="0"/>
        <v>64</v>
      </c>
      <c r="B65" s="143"/>
      <c r="C65" s="144"/>
      <c r="D65" s="145"/>
    </row>
    <row r="66" spans="1:4" x14ac:dyDescent="0.35">
      <c r="A66" s="140">
        <f t="shared" si="0"/>
        <v>65</v>
      </c>
      <c r="B66" s="143"/>
      <c r="C66" s="144"/>
      <c r="D66" s="145"/>
    </row>
    <row r="67" spans="1:4" x14ac:dyDescent="0.35">
      <c r="A67" s="140">
        <f t="shared" si="0"/>
        <v>66</v>
      </c>
      <c r="B67" s="143"/>
      <c r="C67" s="144"/>
      <c r="D67" s="145"/>
    </row>
    <row r="68" spans="1:4" x14ac:dyDescent="0.35">
      <c r="A68" s="140">
        <f t="shared" ref="A68:A131" si="1">A67+1</f>
        <v>67</v>
      </c>
      <c r="B68" s="143"/>
      <c r="C68" s="144"/>
      <c r="D68" s="145"/>
    </row>
    <row r="69" spans="1:4" x14ac:dyDescent="0.35">
      <c r="A69" s="140">
        <f t="shared" si="1"/>
        <v>68</v>
      </c>
      <c r="B69" s="143"/>
      <c r="C69" s="144"/>
      <c r="D69" s="145"/>
    </row>
    <row r="70" spans="1:4" x14ac:dyDescent="0.35">
      <c r="A70" s="140">
        <f t="shared" si="1"/>
        <v>69</v>
      </c>
      <c r="B70" s="143"/>
      <c r="C70" s="144"/>
      <c r="D70" s="145"/>
    </row>
    <row r="71" spans="1:4" x14ac:dyDescent="0.35">
      <c r="A71" s="140">
        <f t="shared" si="1"/>
        <v>70</v>
      </c>
      <c r="B71" s="143"/>
      <c r="C71" s="144"/>
      <c r="D71" s="145"/>
    </row>
    <row r="72" spans="1:4" x14ac:dyDescent="0.35">
      <c r="A72" s="140">
        <f t="shared" si="1"/>
        <v>71</v>
      </c>
      <c r="B72" s="143"/>
      <c r="C72" s="144"/>
      <c r="D72" s="145"/>
    </row>
    <row r="73" spans="1:4" x14ac:dyDescent="0.35">
      <c r="A73" s="140">
        <f t="shared" si="1"/>
        <v>72</v>
      </c>
      <c r="B73" s="143"/>
      <c r="C73" s="144"/>
      <c r="D73" s="145"/>
    </row>
    <row r="74" spans="1:4" x14ac:dyDescent="0.35">
      <c r="A74" s="140">
        <f t="shared" si="1"/>
        <v>73</v>
      </c>
      <c r="B74" s="143"/>
      <c r="C74" s="144"/>
      <c r="D74" s="145"/>
    </row>
    <row r="75" spans="1:4" x14ac:dyDescent="0.35">
      <c r="A75" s="140">
        <f t="shared" si="1"/>
        <v>74</v>
      </c>
      <c r="B75" s="143"/>
      <c r="C75" s="144"/>
      <c r="D75" s="145"/>
    </row>
    <row r="76" spans="1:4" x14ac:dyDescent="0.35">
      <c r="A76" s="140">
        <f t="shared" si="1"/>
        <v>75</v>
      </c>
      <c r="B76" s="143"/>
      <c r="C76" s="144"/>
      <c r="D76" s="145"/>
    </row>
    <row r="77" spans="1:4" x14ac:dyDescent="0.35">
      <c r="A77" s="140">
        <f t="shared" si="1"/>
        <v>76</v>
      </c>
      <c r="B77" s="143"/>
      <c r="C77" s="144"/>
      <c r="D77" s="145"/>
    </row>
    <row r="78" spans="1:4" x14ac:dyDescent="0.35">
      <c r="A78" s="140">
        <f t="shared" si="1"/>
        <v>77</v>
      </c>
      <c r="B78" s="143"/>
      <c r="C78" s="144"/>
      <c r="D78" s="145"/>
    </row>
    <row r="79" spans="1:4" x14ac:dyDescent="0.35">
      <c r="A79" s="140">
        <f t="shared" si="1"/>
        <v>78</v>
      </c>
      <c r="B79" s="143"/>
      <c r="C79" s="144"/>
      <c r="D79" s="145"/>
    </row>
    <row r="80" spans="1:4" x14ac:dyDescent="0.35">
      <c r="A80" s="140">
        <f t="shared" si="1"/>
        <v>79</v>
      </c>
      <c r="B80" s="143"/>
      <c r="C80" s="144"/>
      <c r="D80" s="145"/>
    </row>
    <row r="81" spans="1:4" x14ac:dyDescent="0.35">
      <c r="A81" s="140">
        <f t="shared" si="1"/>
        <v>80</v>
      </c>
      <c r="B81" s="143"/>
      <c r="C81" s="144"/>
      <c r="D81" s="145"/>
    </row>
    <row r="82" spans="1:4" x14ac:dyDescent="0.35">
      <c r="A82" s="140">
        <f t="shared" si="1"/>
        <v>81</v>
      </c>
      <c r="B82" s="143"/>
      <c r="C82" s="144"/>
      <c r="D82" s="145"/>
    </row>
    <row r="83" spans="1:4" x14ac:dyDescent="0.35">
      <c r="A83" s="140">
        <f t="shared" si="1"/>
        <v>82</v>
      </c>
      <c r="B83" s="143"/>
      <c r="C83" s="144"/>
      <c r="D83" s="145"/>
    </row>
    <row r="84" spans="1:4" x14ac:dyDescent="0.35">
      <c r="A84" s="140">
        <f t="shared" si="1"/>
        <v>83</v>
      </c>
      <c r="B84" s="143"/>
      <c r="C84" s="144"/>
      <c r="D84" s="145"/>
    </row>
    <row r="85" spans="1:4" x14ac:dyDescent="0.35">
      <c r="A85" s="140">
        <f t="shared" si="1"/>
        <v>84</v>
      </c>
      <c r="B85" s="143"/>
      <c r="C85" s="144"/>
      <c r="D85" s="145"/>
    </row>
    <row r="86" spans="1:4" x14ac:dyDescent="0.35">
      <c r="A86" s="140">
        <f t="shared" si="1"/>
        <v>85</v>
      </c>
      <c r="B86" s="143"/>
      <c r="C86" s="144"/>
      <c r="D86" s="145"/>
    </row>
    <row r="87" spans="1:4" x14ac:dyDescent="0.35">
      <c r="A87" s="140">
        <f t="shared" si="1"/>
        <v>86</v>
      </c>
      <c r="B87" s="143"/>
      <c r="C87" s="144"/>
      <c r="D87" s="145"/>
    </row>
    <row r="88" spans="1:4" x14ac:dyDescent="0.35">
      <c r="A88" s="140">
        <f t="shared" si="1"/>
        <v>87</v>
      </c>
      <c r="B88" s="143"/>
      <c r="C88" s="144"/>
      <c r="D88" s="145"/>
    </row>
    <row r="89" spans="1:4" x14ac:dyDescent="0.35">
      <c r="A89" s="140">
        <f t="shared" si="1"/>
        <v>88</v>
      </c>
      <c r="B89" s="143"/>
      <c r="C89" s="144"/>
      <c r="D89" s="145"/>
    </row>
    <row r="90" spans="1:4" x14ac:dyDescent="0.35">
      <c r="A90" s="140">
        <f t="shared" si="1"/>
        <v>89</v>
      </c>
      <c r="B90" s="143"/>
      <c r="C90" s="144"/>
      <c r="D90" s="145"/>
    </row>
    <row r="91" spans="1:4" x14ac:dyDescent="0.35">
      <c r="A91" s="140">
        <f t="shared" si="1"/>
        <v>90</v>
      </c>
      <c r="B91" s="143"/>
      <c r="C91" s="144"/>
      <c r="D91" s="145"/>
    </row>
    <row r="92" spans="1:4" x14ac:dyDescent="0.35">
      <c r="A92" s="140">
        <f t="shared" si="1"/>
        <v>91</v>
      </c>
      <c r="B92" s="143"/>
      <c r="C92" s="144"/>
      <c r="D92" s="145"/>
    </row>
    <row r="93" spans="1:4" x14ac:dyDescent="0.35">
      <c r="A93" s="140">
        <f t="shared" si="1"/>
        <v>92</v>
      </c>
      <c r="B93" s="143"/>
      <c r="C93" s="144"/>
      <c r="D93" s="145"/>
    </row>
    <row r="94" spans="1:4" x14ac:dyDescent="0.35">
      <c r="A94" s="140">
        <f t="shared" si="1"/>
        <v>93</v>
      </c>
      <c r="B94" s="143"/>
      <c r="C94" s="144"/>
      <c r="D94" s="145"/>
    </row>
    <row r="95" spans="1:4" x14ac:dyDescent="0.35">
      <c r="A95" s="140">
        <f t="shared" si="1"/>
        <v>94</v>
      </c>
      <c r="B95" s="143"/>
      <c r="C95" s="144"/>
      <c r="D95" s="145"/>
    </row>
    <row r="96" spans="1:4" x14ac:dyDescent="0.35">
      <c r="A96" s="140">
        <f t="shared" si="1"/>
        <v>95</v>
      </c>
      <c r="B96" s="143"/>
      <c r="C96" s="144"/>
      <c r="D96" s="145"/>
    </row>
    <row r="97" spans="1:4" x14ac:dyDescent="0.35">
      <c r="A97" s="140">
        <f t="shared" si="1"/>
        <v>96</v>
      </c>
      <c r="B97" s="143"/>
      <c r="C97" s="144"/>
      <c r="D97" s="145"/>
    </row>
    <row r="98" spans="1:4" x14ac:dyDescent="0.35">
      <c r="A98" s="140">
        <f t="shared" si="1"/>
        <v>97</v>
      </c>
      <c r="B98" s="143"/>
      <c r="C98" s="144"/>
      <c r="D98" s="145"/>
    </row>
    <row r="99" spans="1:4" x14ac:dyDescent="0.35">
      <c r="A99" s="140">
        <f t="shared" si="1"/>
        <v>98</v>
      </c>
      <c r="B99" s="143"/>
      <c r="C99" s="144"/>
      <c r="D99" s="145"/>
    </row>
    <row r="100" spans="1:4" x14ac:dyDescent="0.35">
      <c r="A100" s="140">
        <f t="shared" si="1"/>
        <v>99</v>
      </c>
      <c r="B100" s="143"/>
      <c r="C100" s="144"/>
      <c r="D100" s="145"/>
    </row>
    <row r="101" spans="1:4" x14ac:dyDescent="0.35">
      <c r="A101" s="140">
        <f t="shared" si="1"/>
        <v>100</v>
      </c>
      <c r="B101" s="143"/>
      <c r="C101" s="144"/>
      <c r="D101" s="145"/>
    </row>
    <row r="102" spans="1:4" x14ac:dyDescent="0.35">
      <c r="A102" s="140">
        <f t="shared" si="1"/>
        <v>101</v>
      </c>
      <c r="B102" s="143"/>
      <c r="C102" s="144"/>
      <c r="D102" s="145"/>
    </row>
    <row r="103" spans="1:4" x14ac:dyDescent="0.35">
      <c r="A103" s="140">
        <f t="shared" si="1"/>
        <v>102</v>
      </c>
      <c r="B103" s="143"/>
      <c r="C103" s="144"/>
      <c r="D103" s="145"/>
    </row>
    <row r="104" spans="1:4" x14ac:dyDescent="0.35">
      <c r="A104" s="140">
        <f t="shared" si="1"/>
        <v>103</v>
      </c>
      <c r="B104" s="143"/>
      <c r="C104" s="144"/>
      <c r="D104" s="145"/>
    </row>
    <row r="105" spans="1:4" x14ac:dyDescent="0.35">
      <c r="A105" s="140">
        <f t="shared" si="1"/>
        <v>104</v>
      </c>
      <c r="B105" s="143"/>
      <c r="C105" s="144"/>
      <c r="D105" s="145"/>
    </row>
    <row r="106" spans="1:4" x14ac:dyDescent="0.35">
      <c r="A106" s="140">
        <f t="shared" si="1"/>
        <v>105</v>
      </c>
      <c r="B106" s="143"/>
      <c r="C106" s="144"/>
      <c r="D106" s="145"/>
    </row>
    <row r="107" spans="1:4" x14ac:dyDescent="0.35">
      <c r="A107" s="140">
        <f t="shared" si="1"/>
        <v>106</v>
      </c>
      <c r="B107" s="143"/>
      <c r="C107" s="144"/>
      <c r="D107" s="145"/>
    </row>
    <row r="108" spans="1:4" x14ac:dyDescent="0.35">
      <c r="A108" s="140">
        <f t="shared" si="1"/>
        <v>107</v>
      </c>
      <c r="B108" s="143"/>
      <c r="C108" s="144"/>
      <c r="D108" s="145"/>
    </row>
    <row r="109" spans="1:4" x14ac:dyDescent="0.35">
      <c r="A109" s="140">
        <f t="shared" si="1"/>
        <v>108</v>
      </c>
      <c r="B109" s="143"/>
      <c r="C109" s="144"/>
      <c r="D109" s="145"/>
    </row>
    <row r="110" spans="1:4" x14ac:dyDescent="0.35">
      <c r="A110" s="140">
        <f t="shared" si="1"/>
        <v>109</v>
      </c>
      <c r="B110" s="143"/>
      <c r="C110" s="144"/>
      <c r="D110" s="145"/>
    </row>
    <row r="111" spans="1:4" x14ac:dyDescent="0.35">
      <c r="A111" s="140">
        <f t="shared" si="1"/>
        <v>110</v>
      </c>
      <c r="B111" s="143"/>
      <c r="C111" s="144"/>
      <c r="D111" s="145"/>
    </row>
    <row r="112" spans="1:4" x14ac:dyDescent="0.35">
      <c r="A112" s="140">
        <f t="shared" si="1"/>
        <v>111</v>
      </c>
      <c r="B112" s="143"/>
      <c r="C112" s="144"/>
      <c r="D112" s="145"/>
    </row>
    <row r="113" spans="1:4" x14ac:dyDescent="0.35">
      <c r="A113" s="140">
        <f t="shared" si="1"/>
        <v>112</v>
      </c>
      <c r="B113" s="143"/>
      <c r="C113" s="144"/>
      <c r="D113" s="145"/>
    </row>
    <row r="114" spans="1:4" x14ac:dyDescent="0.35">
      <c r="A114" s="140">
        <f t="shared" si="1"/>
        <v>113</v>
      </c>
      <c r="B114" s="143"/>
      <c r="C114" s="144"/>
      <c r="D114" s="145"/>
    </row>
    <row r="115" spans="1:4" x14ac:dyDescent="0.35">
      <c r="A115" s="140">
        <f t="shared" si="1"/>
        <v>114</v>
      </c>
      <c r="B115" s="143"/>
      <c r="C115" s="144"/>
      <c r="D115" s="145"/>
    </row>
    <row r="116" spans="1:4" x14ac:dyDescent="0.35">
      <c r="A116" s="140">
        <f t="shared" si="1"/>
        <v>115</v>
      </c>
      <c r="B116" s="143"/>
      <c r="C116" s="144"/>
      <c r="D116" s="145"/>
    </row>
    <row r="117" spans="1:4" x14ac:dyDescent="0.35">
      <c r="A117" s="140">
        <f t="shared" si="1"/>
        <v>116</v>
      </c>
      <c r="B117" s="143"/>
      <c r="C117" s="144"/>
      <c r="D117" s="145"/>
    </row>
    <row r="118" spans="1:4" x14ac:dyDescent="0.35">
      <c r="A118" s="140">
        <f t="shared" si="1"/>
        <v>117</v>
      </c>
      <c r="B118" s="143"/>
      <c r="C118" s="144"/>
      <c r="D118" s="145"/>
    </row>
    <row r="119" spans="1:4" x14ac:dyDescent="0.35">
      <c r="A119" s="140">
        <f t="shared" si="1"/>
        <v>118</v>
      </c>
      <c r="B119" s="143"/>
      <c r="C119" s="144"/>
      <c r="D119" s="145"/>
    </row>
    <row r="120" spans="1:4" x14ac:dyDescent="0.35">
      <c r="A120" s="140">
        <f t="shared" si="1"/>
        <v>119</v>
      </c>
      <c r="B120" s="143"/>
      <c r="C120" s="144"/>
      <c r="D120" s="145"/>
    </row>
    <row r="121" spans="1:4" x14ac:dyDescent="0.35">
      <c r="A121" s="140">
        <f t="shared" si="1"/>
        <v>120</v>
      </c>
      <c r="B121" s="143"/>
      <c r="C121" s="144"/>
      <c r="D121" s="145"/>
    </row>
    <row r="122" spans="1:4" x14ac:dyDescent="0.35">
      <c r="A122" s="140">
        <f t="shared" si="1"/>
        <v>121</v>
      </c>
      <c r="B122" s="143"/>
      <c r="C122" s="144"/>
      <c r="D122" s="145"/>
    </row>
    <row r="123" spans="1:4" x14ac:dyDescent="0.35">
      <c r="A123" s="140">
        <f t="shared" si="1"/>
        <v>122</v>
      </c>
      <c r="B123" s="143"/>
      <c r="C123" s="144"/>
      <c r="D123" s="145"/>
    </row>
    <row r="124" spans="1:4" x14ac:dyDescent="0.35">
      <c r="A124" s="140">
        <f t="shared" si="1"/>
        <v>123</v>
      </c>
      <c r="B124" s="143"/>
      <c r="C124" s="144"/>
      <c r="D124" s="145"/>
    </row>
    <row r="125" spans="1:4" x14ac:dyDescent="0.35">
      <c r="A125" s="140">
        <f t="shared" si="1"/>
        <v>124</v>
      </c>
      <c r="B125" s="143"/>
      <c r="C125" s="144"/>
      <c r="D125" s="145"/>
    </row>
    <row r="126" spans="1:4" x14ac:dyDescent="0.35">
      <c r="A126" s="140">
        <f t="shared" si="1"/>
        <v>125</v>
      </c>
      <c r="B126" s="143"/>
      <c r="C126" s="144"/>
      <c r="D126" s="145"/>
    </row>
    <row r="127" spans="1:4" x14ac:dyDescent="0.35">
      <c r="A127" s="140">
        <f t="shared" si="1"/>
        <v>126</v>
      </c>
      <c r="B127" s="143"/>
      <c r="C127" s="144"/>
      <c r="D127" s="145"/>
    </row>
    <row r="128" spans="1:4" x14ac:dyDescent="0.35">
      <c r="A128" s="140">
        <f t="shared" si="1"/>
        <v>127</v>
      </c>
      <c r="B128" s="143"/>
      <c r="C128" s="144"/>
      <c r="D128" s="145"/>
    </row>
    <row r="129" spans="1:4" x14ac:dyDescent="0.35">
      <c r="A129" s="140">
        <f t="shared" si="1"/>
        <v>128</v>
      </c>
      <c r="B129" s="143"/>
      <c r="C129" s="144"/>
      <c r="D129" s="145"/>
    </row>
    <row r="130" spans="1:4" x14ac:dyDescent="0.35">
      <c r="A130" s="140">
        <f t="shared" si="1"/>
        <v>129</v>
      </c>
      <c r="B130" s="143"/>
      <c r="C130" s="144"/>
      <c r="D130" s="145"/>
    </row>
    <row r="131" spans="1:4" x14ac:dyDescent="0.35">
      <c r="A131" s="140">
        <f t="shared" si="1"/>
        <v>130</v>
      </c>
      <c r="B131" s="143"/>
      <c r="C131" s="144"/>
      <c r="D131" s="145"/>
    </row>
    <row r="132" spans="1:4" x14ac:dyDescent="0.35">
      <c r="A132" s="140">
        <f t="shared" ref="A132:A195" si="2">A131+1</f>
        <v>131</v>
      </c>
      <c r="B132" s="143"/>
      <c r="C132" s="144"/>
      <c r="D132" s="145"/>
    </row>
    <row r="133" spans="1:4" x14ac:dyDescent="0.35">
      <c r="A133" s="140">
        <f t="shared" si="2"/>
        <v>132</v>
      </c>
      <c r="B133" s="143"/>
      <c r="C133" s="144"/>
      <c r="D133" s="145"/>
    </row>
    <row r="134" spans="1:4" x14ac:dyDescent="0.35">
      <c r="A134" s="140">
        <f t="shared" si="2"/>
        <v>133</v>
      </c>
      <c r="B134" s="143"/>
      <c r="C134" s="144"/>
      <c r="D134" s="145"/>
    </row>
    <row r="135" spans="1:4" x14ac:dyDescent="0.35">
      <c r="A135" s="140">
        <f t="shared" si="2"/>
        <v>134</v>
      </c>
      <c r="B135" s="143"/>
      <c r="C135" s="144"/>
      <c r="D135" s="145"/>
    </row>
    <row r="136" spans="1:4" x14ac:dyDescent="0.35">
      <c r="A136" s="140">
        <f t="shared" si="2"/>
        <v>135</v>
      </c>
      <c r="B136" s="143"/>
      <c r="C136" s="144"/>
      <c r="D136" s="145"/>
    </row>
    <row r="137" spans="1:4" x14ac:dyDescent="0.35">
      <c r="A137" s="140">
        <f t="shared" si="2"/>
        <v>136</v>
      </c>
      <c r="B137" s="143"/>
      <c r="C137" s="144"/>
      <c r="D137" s="145"/>
    </row>
    <row r="138" spans="1:4" x14ac:dyDescent="0.35">
      <c r="A138" s="140">
        <f t="shared" si="2"/>
        <v>137</v>
      </c>
      <c r="B138" s="143"/>
      <c r="C138" s="144"/>
      <c r="D138" s="145"/>
    </row>
    <row r="139" spans="1:4" x14ac:dyDescent="0.35">
      <c r="A139" s="140">
        <f t="shared" si="2"/>
        <v>138</v>
      </c>
      <c r="B139" s="143"/>
      <c r="C139" s="144"/>
      <c r="D139" s="145"/>
    </row>
    <row r="140" spans="1:4" x14ac:dyDescent="0.35">
      <c r="A140" s="140">
        <f t="shared" si="2"/>
        <v>139</v>
      </c>
      <c r="B140" s="143"/>
      <c r="C140" s="144"/>
      <c r="D140" s="145"/>
    </row>
    <row r="141" spans="1:4" x14ac:dyDescent="0.35">
      <c r="A141" s="140">
        <f t="shared" si="2"/>
        <v>140</v>
      </c>
      <c r="B141" s="143"/>
      <c r="C141" s="144"/>
      <c r="D141" s="145"/>
    </row>
    <row r="142" spans="1:4" x14ac:dyDescent="0.35">
      <c r="A142" s="140">
        <f t="shared" si="2"/>
        <v>141</v>
      </c>
      <c r="B142" s="143"/>
      <c r="C142" s="144"/>
      <c r="D142" s="145"/>
    </row>
    <row r="143" spans="1:4" x14ac:dyDescent="0.35">
      <c r="A143" s="140">
        <f t="shared" si="2"/>
        <v>142</v>
      </c>
      <c r="B143" s="143"/>
      <c r="C143" s="144"/>
      <c r="D143" s="145"/>
    </row>
    <row r="144" spans="1:4" x14ac:dyDescent="0.35">
      <c r="A144" s="140">
        <f t="shared" si="2"/>
        <v>143</v>
      </c>
      <c r="B144" s="143"/>
      <c r="C144" s="144"/>
      <c r="D144" s="145"/>
    </row>
    <row r="145" spans="1:4" x14ac:dyDescent="0.35">
      <c r="A145" s="140">
        <f t="shared" si="2"/>
        <v>144</v>
      </c>
      <c r="B145" s="143"/>
      <c r="C145" s="144"/>
      <c r="D145" s="145"/>
    </row>
    <row r="146" spans="1:4" x14ac:dyDescent="0.35">
      <c r="A146" s="140">
        <f t="shared" si="2"/>
        <v>145</v>
      </c>
      <c r="B146" s="143"/>
      <c r="C146" s="144"/>
      <c r="D146" s="145"/>
    </row>
    <row r="147" spans="1:4" x14ac:dyDescent="0.35">
      <c r="A147" s="140">
        <f t="shared" si="2"/>
        <v>146</v>
      </c>
      <c r="B147" s="143"/>
      <c r="C147" s="144"/>
      <c r="D147" s="145"/>
    </row>
    <row r="148" spans="1:4" x14ac:dyDescent="0.35">
      <c r="A148" s="140">
        <f t="shared" si="2"/>
        <v>147</v>
      </c>
      <c r="B148" s="143"/>
      <c r="C148" s="144"/>
      <c r="D148" s="145"/>
    </row>
    <row r="149" spans="1:4" x14ac:dyDescent="0.35">
      <c r="A149" s="140">
        <f t="shared" si="2"/>
        <v>148</v>
      </c>
      <c r="B149" s="143"/>
      <c r="C149" s="144"/>
      <c r="D149" s="145"/>
    </row>
    <row r="150" spans="1:4" x14ac:dyDescent="0.35">
      <c r="A150" s="140">
        <f t="shared" si="2"/>
        <v>149</v>
      </c>
      <c r="B150" s="143"/>
      <c r="C150" s="144"/>
      <c r="D150" s="145"/>
    </row>
    <row r="151" spans="1:4" x14ac:dyDescent="0.35">
      <c r="A151" s="140">
        <f t="shared" si="2"/>
        <v>150</v>
      </c>
      <c r="B151" s="143"/>
      <c r="C151" s="144"/>
      <c r="D151" s="145"/>
    </row>
    <row r="152" spans="1:4" x14ac:dyDescent="0.35">
      <c r="A152" s="140">
        <f t="shared" si="2"/>
        <v>151</v>
      </c>
      <c r="B152" s="143"/>
      <c r="C152" s="144"/>
      <c r="D152" s="145"/>
    </row>
    <row r="153" spans="1:4" x14ac:dyDescent="0.35">
      <c r="A153" s="140">
        <f t="shared" si="2"/>
        <v>152</v>
      </c>
      <c r="B153" s="143"/>
      <c r="C153" s="144"/>
      <c r="D153" s="145"/>
    </row>
    <row r="154" spans="1:4" x14ac:dyDescent="0.35">
      <c r="A154" s="140">
        <f t="shared" si="2"/>
        <v>153</v>
      </c>
      <c r="B154" s="143"/>
      <c r="C154" s="144"/>
      <c r="D154" s="145"/>
    </row>
    <row r="155" spans="1:4" x14ac:dyDescent="0.35">
      <c r="A155" s="140">
        <f t="shared" si="2"/>
        <v>154</v>
      </c>
      <c r="B155" s="143"/>
      <c r="C155" s="144"/>
      <c r="D155" s="145"/>
    </row>
    <row r="156" spans="1:4" x14ac:dyDescent="0.35">
      <c r="A156" s="140">
        <f t="shared" si="2"/>
        <v>155</v>
      </c>
      <c r="B156" s="143"/>
      <c r="C156" s="144"/>
      <c r="D156" s="145"/>
    </row>
    <row r="157" spans="1:4" x14ac:dyDescent="0.35">
      <c r="A157" s="140">
        <f t="shared" si="2"/>
        <v>156</v>
      </c>
      <c r="B157" s="143"/>
      <c r="C157" s="144"/>
      <c r="D157" s="145"/>
    </row>
    <row r="158" spans="1:4" x14ac:dyDescent="0.35">
      <c r="A158" s="140">
        <f t="shared" si="2"/>
        <v>157</v>
      </c>
      <c r="B158" s="143"/>
      <c r="C158" s="144"/>
      <c r="D158" s="145"/>
    </row>
    <row r="159" spans="1:4" x14ac:dyDescent="0.35">
      <c r="A159" s="140">
        <f t="shared" si="2"/>
        <v>158</v>
      </c>
      <c r="B159" s="143"/>
      <c r="C159" s="144"/>
      <c r="D159" s="145"/>
    </row>
    <row r="160" spans="1:4" x14ac:dyDescent="0.35">
      <c r="A160" s="140">
        <f t="shared" si="2"/>
        <v>159</v>
      </c>
      <c r="B160" s="143"/>
      <c r="C160" s="144"/>
      <c r="D160" s="145"/>
    </row>
    <row r="161" spans="1:4" x14ac:dyDescent="0.35">
      <c r="A161" s="140">
        <f t="shared" si="2"/>
        <v>160</v>
      </c>
      <c r="B161" s="143"/>
      <c r="C161" s="144"/>
      <c r="D161" s="145"/>
    </row>
    <row r="162" spans="1:4" x14ac:dyDescent="0.35">
      <c r="A162" s="140">
        <f t="shared" si="2"/>
        <v>161</v>
      </c>
      <c r="B162" s="143"/>
      <c r="C162" s="144"/>
      <c r="D162" s="145"/>
    </row>
    <row r="163" spans="1:4" x14ac:dyDescent="0.35">
      <c r="A163" s="140">
        <f t="shared" si="2"/>
        <v>162</v>
      </c>
      <c r="B163" s="143"/>
      <c r="C163" s="144"/>
      <c r="D163" s="145"/>
    </row>
    <row r="164" spans="1:4" x14ac:dyDescent="0.35">
      <c r="A164" s="140">
        <f t="shared" si="2"/>
        <v>163</v>
      </c>
      <c r="B164" s="143"/>
      <c r="C164" s="144"/>
      <c r="D164" s="145"/>
    </row>
    <row r="165" spans="1:4" x14ac:dyDescent="0.35">
      <c r="A165" s="140">
        <f t="shared" si="2"/>
        <v>164</v>
      </c>
      <c r="B165" s="143"/>
      <c r="C165" s="144"/>
      <c r="D165" s="145"/>
    </row>
    <row r="166" spans="1:4" x14ac:dyDescent="0.35">
      <c r="A166" s="140">
        <f t="shared" si="2"/>
        <v>165</v>
      </c>
      <c r="B166" s="143"/>
      <c r="C166" s="144"/>
      <c r="D166" s="145"/>
    </row>
    <row r="167" spans="1:4" x14ac:dyDescent="0.35">
      <c r="A167" s="140">
        <f t="shared" si="2"/>
        <v>166</v>
      </c>
      <c r="B167" s="143"/>
      <c r="C167" s="144"/>
      <c r="D167" s="145"/>
    </row>
    <row r="168" spans="1:4" x14ac:dyDescent="0.35">
      <c r="A168" s="140">
        <f t="shared" si="2"/>
        <v>167</v>
      </c>
      <c r="B168" s="143"/>
      <c r="C168" s="144"/>
      <c r="D168" s="145"/>
    </row>
    <row r="169" spans="1:4" x14ac:dyDescent="0.35">
      <c r="A169" s="140">
        <f t="shared" si="2"/>
        <v>168</v>
      </c>
      <c r="B169" s="143"/>
      <c r="C169" s="144"/>
      <c r="D169" s="145"/>
    </row>
    <row r="170" spans="1:4" x14ac:dyDescent="0.35">
      <c r="A170" s="140">
        <f t="shared" si="2"/>
        <v>169</v>
      </c>
      <c r="B170" s="143"/>
      <c r="C170" s="144"/>
      <c r="D170" s="145"/>
    </row>
    <row r="171" spans="1:4" x14ac:dyDescent="0.35">
      <c r="A171" s="140">
        <f t="shared" si="2"/>
        <v>170</v>
      </c>
      <c r="B171" s="143"/>
      <c r="C171" s="144"/>
      <c r="D171" s="145"/>
    </row>
    <row r="172" spans="1:4" x14ac:dyDescent="0.35">
      <c r="A172" s="140">
        <f t="shared" si="2"/>
        <v>171</v>
      </c>
      <c r="B172" s="143"/>
      <c r="C172" s="144"/>
      <c r="D172" s="145"/>
    </row>
    <row r="173" spans="1:4" x14ac:dyDescent="0.35">
      <c r="A173" s="140">
        <f t="shared" si="2"/>
        <v>172</v>
      </c>
      <c r="B173" s="143"/>
      <c r="C173" s="144"/>
      <c r="D173" s="145"/>
    </row>
    <row r="174" spans="1:4" x14ac:dyDescent="0.35">
      <c r="A174" s="140">
        <f t="shared" si="2"/>
        <v>173</v>
      </c>
      <c r="B174" s="143"/>
      <c r="C174" s="144"/>
      <c r="D174" s="145"/>
    </row>
    <row r="175" spans="1:4" x14ac:dyDescent="0.35">
      <c r="A175" s="140">
        <f t="shared" si="2"/>
        <v>174</v>
      </c>
      <c r="B175" s="143"/>
      <c r="C175" s="144"/>
      <c r="D175" s="145"/>
    </row>
    <row r="176" spans="1:4" x14ac:dyDescent="0.35">
      <c r="A176" s="140">
        <f t="shared" si="2"/>
        <v>175</v>
      </c>
      <c r="B176" s="143"/>
      <c r="C176" s="144"/>
      <c r="D176" s="145"/>
    </row>
    <row r="177" spans="1:4" x14ac:dyDescent="0.35">
      <c r="A177" s="140">
        <f t="shared" si="2"/>
        <v>176</v>
      </c>
      <c r="B177" s="143"/>
      <c r="C177" s="144"/>
      <c r="D177" s="145"/>
    </row>
    <row r="178" spans="1:4" x14ac:dyDescent="0.35">
      <c r="A178" s="140">
        <f t="shared" si="2"/>
        <v>177</v>
      </c>
      <c r="B178" s="143"/>
      <c r="C178" s="144"/>
      <c r="D178" s="145"/>
    </row>
    <row r="179" spans="1:4" x14ac:dyDescent="0.35">
      <c r="A179" s="140">
        <f t="shared" si="2"/>
        <v>178</v>
      </c>
      <c r="B179" s="143"/>
      <c r="C179" s="144"/>
      <c r="D179" s="145"/>
    </row>
    <row r="180" spans="1:4" x14ac:dyDescent="0.35">
      <c r="A180" s="140">
        <f t="shared" si="2"/>
        <v>179</v>
      </c>
      <c r="B180" s="143"/>
      <c r="C180" s="144"/>
      <c r="D180" s="145"/>
    </row>
    <row r="181" spans="1:4" x14ac:dyDescent="0.35">
      <c r="A181" s="140">
        <f t="shared" si="2"/>
        <v>180</v>
      </c>
      <c r="B181" s="143"/>
      <c r="C181" s="144"/>
      <c r="D181" s="145"/>
    </row>
    <row r="182" spans="1:4" x14ac:dyDescent="0.35">
      <c r="A182" s="140">
        <f t="shared" si="2"/>
        <v>181</v>
      </c>
      <c r="B182" s="143"/>
      <c r="C182" s="144"/>
      <c r="D182" s="145"/>
    </row>
    <row r="183" spans="1:4" x14ac:dyDescent="0.35">
      <c r="A183" s="140">
        <f t="shared" si="2"/>
        <v>182</v>
      </c>
      <c r="B183" s="143"/>
      <c r="C183" s="144"/>
      <c r="D183" s="145"/>
    </row>
    <row r="184" spans="1:4" x14ac:dyDescent="0.35">
      <c r="A184" s="140">
        <f t="shared" si="2"/>
        <v>183</v>
      </c>
      <c r="B184" s="143"/>
      <c r="C184" s="144"/>
      <c r="D184" s="145"/>
    </row>
    <row r="185" spans="1:4" x14ac:dyDescent="0.35">
      <c r="A185" s="140">
        <f t="shared" si="2"/>
        <v>184</v>
      </c>
      <c r="B185" s="143"/>
      <c r="C185" s="144"/>
      <c r="D185" s="145"/>
    </row>
    <row r="186" spans="1:4" x14ac:dyDescent="0.35">
      <c r="A186" s="140">
        <f t="shared" si="2"/>
        <v>185</v>
      </c>
      <c r="B186" s="143"/>
      <c r="C186" s="144"/>
      <c r="D186" s="145"/>
    </row>
    <row r="187" spans="1:4" x14ac:dyDescent="0.35">
      <c r="A187" s="140">
        <f t="shared" si="2"/>
        <v>186</v>
      </c>
      <c r="B187" s="143"/>
      <c r="C187" s="144"/>
      <c r="D187" s="145"/>
    </row>
    <row r="188" spans="1:4" x14ac:dyDescent="0.35">
      <c r="A188" s="140">
        <f t="shared" si="2"/>
        <v>187</v>
      </c>
      <c r="B188" s="143"/>
      <c r="C188" s="144"/>
      <c r="D188" s="145"/>
    </row>
    <row r="189" spans="1:4" x14ac:dyDescent="0.35">
      <c r="A189" s="140">
        <f t="shared" si="2"/>
        <v>188</v>
      </c>
      <c r="B189" s="143"/>
      <c r="C189" s="144"/>
      <c r="D189" s="145"/>
    </row>
    <row r="190" spans="1:4" x14ac:dyDescent="0.35">
      <c r="A190" s="140">
        <f t="shared" si="2"/>
        <v>189</v>
      </c>
      <c r="B190" s="143"/>
      <c r="C190" s="144"/>
      <c r="D190" s="145"/>
    </row>
    <row r="191" spans="1:4" x14ac:dyDescent="0.35">
      <c r="A191" s="140">
        <f t="shared" si="2"/>
        <v>190</v>
      </c>
      <c r="B191" s="143"/>
      <c r="C191" s="144"/>
      <c r="D191" s="145"/>
    </row>
    <row r="192" spans="1:4" x14ac:dyDescent="0.35">
      <c r="A192" s="140">
        <f t="shared" si="2"/>
        <v>191</v>
      </c>
      <c r="B192" s="143"/>
      <c r="C192" s="144"/>
      <c r="D192" s="145"/>
    </row>
    <row r="193" spans="1:4" x14ac:dyDescent="0.35">
      <c r="A193" s="140">
        <f t="shared" si="2"/>
        <v>192</v>
      </c>
      <c r="B193" s="143"/>
      <c r="C193" s="144"/>
      <c r="D193" s="145"/>
    </row>
    <row r="194" spans="1:4" x14ac:dyDescent="0.35">
      <c r="A194" s="140">
        <f t="shared" si="2"/>
        <v>193</v>
      </c>
      <c r="B194" s="143"/>
      <c r="C194" s="144"/>
      <c r="D194" s="145"/>
    </row>
    <row r="195" spans="1:4" x14ac:dyDescent="0.35">
      <c r="A195" s="140">
        <f t="shared" si="2"/>
        <v>194</v>
      </c>
      <c r="B195" s="143"/>
      <c r="C195" s="144"/>
      <c r="D195" s="145"/>
    </row>
    <row r="196" spans="1:4" x14ac:dyDescent="0.35">
      <c r="A196" s="140">
        <f t="shared" ref="A196:A259" si="3">A195+1</f>
        <v>195</v>
      </c>
      <c r="B196" s="143"/>
      <c r="C196" s="144"/>
      <c r="D196" s="145"/>
    </row>
    <row r="197" spans="1:4" x14ac:dyDescent="0.35">
      <c r="A197" s="140">
        <f t="shared" si="3"/>
        <v>196</v>
      </c>
      <c r="B197" s="143"/>
      <c r="C197" s="144"/>
      <c r="D197" s="145"/>
    </row>
    <row r="198" spans="1:4" x14ac:dyDescent="0.35">
      <c r="A198" s="140">
        <f t="shared" si="3"/>
        <v>197</v>
      </c>
      <c r="B198" s="143"/>
      <c r="C198" s="144"/>
      <c r="D198" s="145"/>
    </row>
    <row r="199" spans="1:4" x14ac:dyDescent="0.35">
      <c r="A199" s="140">
        <f t="shared" si="3"/>
        <v>198</v>
      </c>
      <c r="B199" s="143"/>
      <c r="C199" s="144"/>
      <c r="D199" s="145"/>
    </row>
    <row r="200" spans="1:4" x14ac:dyDescent="0.35">
      <c r="A200" s="140">
        <f t="shared" si="3"/>
        <v>199</v>
      </c>
      <c r="B200" s="143"/>
      <c r="C200" s="144"/>
      <c r="D200" s="145"/>
    </row>
    <row r="201" spans="1:4" x14ac:dyDescent="0.35">
      <c r="A201" s="140">
        <f t="shared" si="3"/>
        <v>200</v>
      </c>
      <c r="B201" s="143"/>
      <c r="C201" s="144"/>
      <c r="D201" s="145"/>
    </row>
    <row r="202" spans="1:4" x14ac:dyDescent="0.35">
      <c r="A202" s="140">
        <f t="shared" si="3"/>
        <v>201</v>
      </c>
      <c r="B202" s="143"/>
      <c r="C202" s="144"/>
      <c r="D202" s="145"/>
    </row>
    <row r="203" spans="1:4" x14ac:dyDescent="0.35">
      <c r="A203" s="140">
        <f t="shared" si="3"/>
        <v>202</v>
      </c>
      <c r="B203" s="143"/>
      <c r="C203" s="144"/>
      <c r="D203" s="145"/>
    </row>
    <row r="204" spans="1:4" x14ac:dyDescent="0.35">
      <c r="A204" s="140">
        <f t="shared" si="3"/>
        <v>203</v>
      </c>
      <c r="B204" s="143"/>
      <c r="C204" s="144"/>
      <c r="D204" s="145"/>
    </row>
    <row r="205" spans="1:4" x14ac:dyDescent="0.35">
      <c r="A205" s="140">
        <f t="shared" si="3"/>
        <v>204</v>
      </c>
      <c r="B205" s="143"/>
      <c r="C205" s="144"/>
      <c r="D205" s="145"/>
    </row>
    <row r="206" spans="1:4" x14ac:dyDescent="0.35">
      <c r="A206" s="140">
        <f t="shared" si="3"/>
        <v>205</v>
      </c>
      <c r="B206" s="143"/>
      <c r="C206" s="144"/>
      <c r="D206" s="145"/>
    </row>
    <row r="207" spans="1:4" x14ac:dyDescent="0.35">
      <c r="A207" s="140">
        <f t="shared" si="3"/>
        <v>206</v>
      </c>
      <c r="B207" s="143"/>
      <c r="C207" s="144"/>
      <c r="D207" s="145"/>
    </row>
    <row r="208" spans="1:4" x14ac:dyDescent="0.35">
      <c r="A208" s="140">
        <f t="shared" si="3"/>
        <v>207</v>
      </c>
      <c r="B208" s="143"/>
      <c r="C208" s="144"/>
      <c r="D208" s="145"/>
    </row>
    <row r="209" spans="1:4" x14ac:dyDescent="0.35">
      <c r="A209" s="140">
        <f t="shared" si="3"/>
        <v>208</v>
      </c>
      <c r="B209" s="143"/>
      <c r="C209" s="144"/>
      <c r="D209" s="145"/>
    </row>
    <row r="210" spans="1:4" x14ac:dyDescent="0.35">
      <c r="A210" s="140">
        <f t="shared" si="3"/>
        <v>209</v>
      </c>
      <c r="B210" s="143"/>
      <c r="C210" s="144"/>
      <c r="D210" s="145"/>
    </row>
    <row r="211" spans="1:4" x14ac:dyDescent="0.35">
      <c r="A211" s="140">
        <f t="shared" si="3"/>
        <v>210</v>
      </c>
      <c r="B211" s="143"/>
      <c r="C211" s="144"/>
      <c r="D211" s="145"/>
    </row>
    <row r="212" spans="1:4" x14ac:dyDescent="0.35">
      <c r="A212" s="140">
        <f t="shared" si="3"/>
        <v>211</v>
      </c>
      <c r="B212" s="143"/>
      <c r="C212" s="144"/>
      <c r="D212" s="145"/>
    </row>
    <row r="213" spans="1:4" x14ac:dyDescent="0.35">
      <c r="A213" s="140">
        <f t="shared" si="3"/>
        <v>212</v>
      </c>
      <c r="B213" s="143"/>
      <c r="C213" s="144"/>
      <c r="D213" s="145"/>
    </row>
    <row r="214" spans="1:4" x14ac:dyDescent="0.35">
      <c r="A214" s="140">
        <f t="shared" si="3"/>
        <v>213</v>
      </c>
      <c r="B214" s="143"/>
      <c r="C214" s="144"/>
      <c r="D214" s="145"/>
    </row>
    <row r="215" spans="1:4" x14ac:dyDescent="0.35">
      <c r="A215" s="140">
        <f t="shared" si="3"/>
        <v>214</v>
      </c>
      <c r="B215" s="143"/>
      <c r="C215" s="144"/>
      <c r="D215" s="145"/>
    </row>
    <row r="216" spans="1:4" x14ac:dyDescent="0.35">
      <c r="A216" s="140">
        <f t="shared" si="3"/>
        <v>215</v>
      </c>
      <c r="B216" s="143"/>
      <c r="C216" s="144"/>
      <c r="D216" s="145"/>
    </row>
    <row r="217" spans="1:4" x14ac:dyDescent="0.35">
      <c r="A217" s="140">
        <f t="shared" si="3"/>
        <v>216</v>
      </c>
      <c r="B217" s="143"/>
      <c r="C217" s="144"/>
      <c r="D217" s="145"/>
    </row>
    <row r="218" spans="1:4" x14ac:dyDescent="0.35">
      <c r="A218" s="140">
        <f t="shared" si="3"/>
        <v>217</v>
      </c>
      <c r="B218" s="143"/>
      <c r="C218" s="144"/>
      <c r="D218" s="145"/>
    </row>
    <row r="219" spans="1:4" x14ac:dyDescent="0.35">
      <c r="A219" s="140">
        <f t="shared" si="3"/>
        <v>218</v>
      </c>
      <c r="B219" s="143"/>
      <c r="C219" s="144"/>
      <c r="D219" s="145"/>
    </row>
    <row r="220" spans="1:4" x14ac:dyDescent="0.35">
      <c r="A220" s="140">
        <f t="shared" si="3"/>
        <v>219</v>
      </c>
      <c r="B220" s="143"/>
      <c r="C220" s="144"/>
      <c r="D220" s="145"/>
    </row>
    <row r="221" spans="1:4" x14ac:dyDescent="0.35">
      <c r="A221" s="140">
        <f t="shared" si="3"/>
        <v>220</v>
      </c>
      <c r="B221" s="143"/>
      <c r="C221" s="144"/>
      <c r="D221" s="145"/>
    </row>
    <row r="222" spans="1:4" x14ac:dyDescent="0.35">
      <c r="A222" s="140">
        <f t="shared" si="3"/>
        <v>221</v>
      </c>
      <c r="B222" s="143"/>
      <c r="C222" s="144"/>
      <c r="D222" s="145"/>
    </row>
    <row r="223" spans="1:4" x14ac:dyDescent="0.35">
      <c r="A223" s="140">
        <f t="shared" si="3"/>
        <v>222</v>
      </c>
      <c r="B223" s="143"/>
      <c r="C223" s="144"/>
      <c r="D223" s="145"/>
    </row>
    <row r="224" spans="1:4" x14ac:dyDescent="0.35">
      <c r="A224" s="140">
        <f t="shared" si="3"/>
        <v>223</v>
      </c>
      <c r="B224" s="143"/>
      <c r="C224" s="144"/>
      <c r="D224" s="145"/>
    </row>
    <row r="225" spans="1:4" x14ac:dyDescent="0.35">
      <c r="A225" s="140">
        <f t="shared" si="3"/>
        <v>224</v>
      </c>
      <c r="B225" s="143"/>
      <c r="C225" s="144"/>
      <c r="D225" s="145"/>
    </row>
    <row r="226" spans="1:4" x14ac:dyDescent="0.35">
      <c r="A226" s="140">
        <f t="shared" si="3"/>
        <v>225</v>
      </c>
      <c r="B226" s="143"/>
      <c r="C226" s="144"/>
      <c r="D226" s="145"/>
    </row>
    <row r="227" spans="1:4" x14ac:dyDescent="0.35">
      <c r="A227" s="140">
        <f t="shared" si="3"/>
        <v>226</v>
      </c>
      <c r="B227" s="143"/>
      <c r="C227" s="144"/>
      <c r="D227" s="145"/>
    </row>
    <row r="228" spans="1:4" x14ac:dyDescent="0.35">
      <c r="A228" s="140">
        <f t="shared" si="3"/>
        <v>227</v>
      </c>
      <c r="B228" s="143"/>
      <c r="C228" s="144"/>
      <c r="D228" s="145"/>
    </row>
    <row r="229" spans="1:4" x14ac:dyDescent="0.35">
      <c r="A229" s="140">
        <f t="shared" si="3"/>
        <v>228</v>
      </c>
      <c r="B229" s="143"/>
      <c r="C229" s="144"/>
      <c r="D229" s="145"/>
    </row>
    <row r="230" spans="1:4" x14ac:dyDescent="0.35">
      <c r="A230" s="140">
        <f t="shared" si="3"/>
        <v>229</v>
      </c>
      <c r="B230" s="143"/>
      <c r="C230" s="144"/>
      <c r="D230" s="145"/>
    </row>
    <row r="231" spans="1:4" x14ac:dyDescent="0.35">
      <c r="A231" s="140">
        <f t="shared" si="3"/>
        <v>230</v>
      </c>
      <c r="B231" s="143"/>
      <c r="C231" s="144"/>
      <c r="D231" s="145"/>
    </row>
    <row r="232" spans="1:4" x14ac:dyDescent="0.35">
      <c r="A232" s="140">
        <f t="shared" si="3"/>
        <v>231</v>
      </c>
      <c r="B232" s="143"/>
      <c r="C232" s="144"/>
      <c r="D232" s="145"/>
    </row>
    <row r="233" spans="1:4" x14ac:dyDescent="0.35">
      <c r="A233" s="140">
        <f t="shared" si="3"/>
        <v>232</v>
      </c>
      <c r="B233" s="143"/>
      <c r="C233" s="144"/>
      <c r="D233" s="145"/>
    </row>
    <row r="234" spans="1:4" x14ac:dyDescent="0.35">
      <c r="A234" s="140">
        <f t="shared" si="3"/>
        <v>233</v>
      </c>
      <c r="B234" s="143"/>
      <c r="C234" s="144"/>
      <c r="D234" s="145"/>
    </row>
    <row r="235" spans="1:4" x14ac:dyDescent="0.35">
      <c r="A235" s="140">
        <f t="shared" si="3"/>
        <v>234</v>
      </c>
      <c r="B235" s="143"/>
      <c r="C235" s="144"/>
      <c r="D235" s="145"/>
    </row>
    <row r="236" spans="1:4" x14ac:dyDescent="0.35">
      <c r="A236" s="140">
        <f t="shared" si="3"/>
        <v>235</v>
      </c>
      <c r="B236" s="143"/>
      <c r="C236" s="144"/>
      <c r="D236" s="145"/>
    </row>
    <row r="237" spans="1:4" x14ac:dyDescent="0.35">
      <c r="A237" s="140">
        <f t="shared" si="3"/>
        <v>236</v>
      </c>
      <c r="B237" s="143"/>
      <c r="C237" s="144"/>
      <c r="D237" s="145"/>
    </row>
    <row r="238" spans="1:4" x14ac:dyDescent="0.35">
      <c r="A238" s="140">
        <f t="shared" si="3"/>
        <v>237</v>
      </c>
      <c r="B238" s="143"/>
      <c r="C238" s="144"/>
      <c r="D238" s="145"/>
    </row>
    <row r="239" spans="1:4" x14ac:dyDescent="0.35">
      <c r="A239" s="140">
        <f t="shared" si="3"/>
        <v>238</v>
      </c>
      <c r="B239" s="143"/>
      <c r="C239" s="144"/>
      <c r="D239" s="145"/>
    </row>
    <row r="240" spans="1:4" x14ac:dyDescent="0.35">
      <c r="A240" s="140">
        <f t="shared" si="3"/>
        <v>239</v>
      </c>
      <c r="B240" s="143"/>
      <c r="C240" s="144"/>
      <c r="D240" s="145"/>
    </row>
    <row r="241" spans="1:4" x14ac:dyDescent="0.35">
      <c r="A241" s="140">
        <f t="shared" si="3"/>
        <v>240</v>
      </c>
      <c r="B241" s="143"/>
      <c r="C241" s="144"/>
      <c r="D241" s="145"/>
    </row>
    <row r="242" spans="1:4" x14ac:dyDescent="0.35">
      <c r="A242" s="140">
        <f t="shared" si="3"/>
        <v>241</v>
      </c>
      <c r="B242" s="143"/>
      <c r="C242" s="144"/>
      <c r="D242" s="145"/>
    </row>
    <row r="243" spans="1:4" x14ac:dyDescent="0.35">
      <c r="A243" s="140">
        <f t="shared" si="3"/>
        <v>242</v>
      </c>
      <c r="B243" s="143"/>
      <c r="C243" s="144"/>
      <c r="D243" s="145"/>
    </row>
    <row r="244" spans="1:4" x14ac:dyDescent="0.35">
      <c r="A244" s="140">
        <f t="shared" si="3"/>
        <v>243</v>
      </c>
      <c r="B244" s="143"/>
      <c r="C244" s="144"/>
      <c r="D244" s="145"/>
    </row>
    <row r="245" spans="1:4" x14ac:dyDescent="0.35">
      <c r="A245" s="140">
        <f t="shared" si="3"/>
        <v>244</v>
      </c>
      <c r="B245" s="143"/>
      <c r="C245" s="144"/>
      <c r="D245" s="145"/>
    </row>
    <row r="246" spans="1:4" x14ac:dyDescent="0.35">
      <c r="A246" s="140">
        <f t="shared" si="3"/>
        <v>245</v>
      </c>
      <c r="B246" s="143"/>
      <c r="C246" s="144"/>
      <c r="D246" s="145"/>
    </row>
    <row r="247" spans="1:4" x14ac:dyDescent="0.35">
      <c r="A247" s="140">
        <f t="shared" si="3"/>
        <v>246</v>
      </c>
      <c r="B247" s="143"/>
      <c r="C247" s="144"/>
      <c r="D247" s="145"/>
    </row>
    <row r="248" spans="1:4" x14ac:dyDescent="0.35">
      <c r="A248" s="140">
        <f t="shared" si="3"/>
        <v>247</v>
      </c>
      <c r="B248" s="143"/>
      <c r="C248" s="144"/>
      <c r="D248" s="145"/>
    </row>
    <row r="249" spans="1:4" x14ac:dyDescent="0.35">
      <c r="A249" s="140">
        <f t="shared" si="3"/>
        <v>248</v>
      </c>
      <c r="B249" s="143"/>
      <c r="C249" s="144"/>
      <c r="D249" s="145"/>
    </row>
    <row r="250" spans="1:4" x14ac:dyDescent="0.35">
      <c r="A250" s="140">
        <f t="shared" si="3"/>
        <v>249</v>
      </c>
      <c r="B250" s="143"/>
      <c r="C250" s="144"/>
      <c r="D250" s="145"/>
    </row>
    <row r="251" spans="1:4" x14ac:dyDescent="0.35">
      <c r="A251" s="140">
        <f t="shared" si="3"/>
        <v>250</v>
      </c>
      <c r="B251" s="143"/>
      <c r="C251" s="144"/>
      <c r="D251" s="145"/>
    </row>
    <row r="252" spans="1:4" x14ac:dyDescent="0.35">
      <c r="A252" s="140">
        <f t="shared" si="3"/>
        <v>251</v>
      </c>
      <c r="B252" s="143"/>
      <c r="C252" s="144"/>
      <c r="D252" s="145"/>
    </row>
    <row r="253" spans="1:4" x14ac:dyDescent="0.35">
      <c r="A253" s="140">
        <f t="shared" si="3"/>
        <v>252</v>
      </c>
      <c r="B253" s="143"/>
      <c r="C253" s="144"/>
      <c r="D253" s="145"/>
    </row>
    <row r="254" spans="1:4" x14ac:dyDescent="0.35">
      <c r="A254" s="140">
        <f t="shared" si="3"/>
        <v>253</v>
      </c>
      <c r="B254" s="143"/>
      <c r="C254" s="144"/>
      <c r="D254" s="145"/>
    </row>
    <row r="255" spans="1:4" x14ac:dyDescent="0.35">
      <c r="A255" s="140">
        <f t="shared" si="3"/>
        <v>254</v>
      </c>
      <c r="B255" s="143"/>
      <c r="C255" s="144"/>
      <c r="D255" s="145"/>
    </row>
    <row r="256" spans="1:4" x14ac:dyDescent="0.35">
      <c r="A256" s="140">
        <f t="shared" si="3"/>
        <v>255</v>
      </c>
      <c r="B256" s="143"/>
      <c r="C256" s="144"/>
      <c r="D256" s="145"/>
    </row>
    <row r="257" spans="1:4" x14ac:dyDescent="0.35">
      <c r="A257" s="140">
        <f t="shared" si="3"/>
        <v>256</v>
      </c>
      <c r="B257" s="143"/>
      <c r="C257" s="144"/>
      <c r="D257" s="145"/>
    </row>
    <row r="258" spans="1:4" x14ac:dyDescent="0.35">
      <c r="A258" s="140">
        <f t="shared" si="3"/>
        <v>257</v>
      </c>
      <c r="B258" s="143"/>
      <c r="C258" s="144"/>
      <c r="D258" s="145"/>
    </row>
    <row r="259" spans="1:4" x14ac:dyDescent="0.35">
      <c r="A259" s="140">
        <f t="shared" si="3"/>
        <v>258</v>
      </c>
      <c r="B259" s="143"/>
      <c r="C259" s="144"/>
      <c r="D259" s="145"/>
    </row>
    <row r="260" spans="1:4" x14ac:dyDescent="0.35">
      <c r="A260" s="140">
        <f t="shared" ref="A260:A323" si="4">A259+1</f>
        <v>259</v>
      </c>
      <c r="B260" s="143"/>
      <c r="C260" s="144"/>
      <c r="D260" s="145"/>
    </row>
    <row r="261" spans="1:4" x14ac:dyDescent="0.35">
      <c r="A261" s="140">
        <f t="shared" si="4"/>
        <v>260</v>
      </c>
      <c r="B261" s="143"/>
      <c r="C261" s="144"/>
      <c r="D261" s="145"/>
    </row>
    <row r="262" spans="1:4" x14ac:dyDescent="0.35">
      <c r="A262" s="140">
        <f t="shared" si="4"/>
        <v>261</v>
      </c>
      <c r="B262" s="143"/>
      <c r="C262" s="144"/>
      <c r="D262" s="145"/>
    </row>
    <row r="263" spans="1:4" x14ac:dyDescent="0.35">
      <c r="A263" s="140">
        <f t="shared" si="4"/>
        <v>262</v>
      </c>
      <c r="B263" s="143"/>
      <c r="C263" s="144"/>
      <c r="D263" s="145"/>
    </row>
    <row r="264" spans="1:4" x14ac:dyDescent="0.35">
      <c r="A264" s="140">
        <f t="shared" si="4"/>
        <v>263</v>
      </c>
      <c r="B264" s="143"/>
      <c r="C264" s="144"/>
      <c r="D264" s="145"/>
    </row>
    <row r="265" spans="1:4" x14ac:dyDescent="0.35">
      <c r="A265" s="140">
        <f t="shared" si="4"/>
        <v>264</v>
      </c>
      <c r="B265" s="143"/>
      <c r="C265" s="144"/>
      <c r="D265" s="145"/>
    </row>
    <row r="266" spans="1:4" x14ac:dyDescent="0.35">
      <c r="A266" s="140">
        <f t="shared" si="4"/>
        <v>265</v>
      </c>
      <c r="B266" s="143"/>
      <c r="C266" s="144"/>
      <c r="D266" s="145"/>
    </row>
    <row r="267" spans="1:4" x14ac:dyDescent="0.35">
      <c r="A267" s="140">
        <f t="shared" si="4"/>
        <v>266</v>
      </c>
      <c r="B267" s="143"/>
      <c r="C267" s="144"/>
      <c r="D267" s="145"/>
    </row>
    <row r="268" spans="1:4" x14ac:dyDescent="0.35">
      <c r="A268" s="140">
        <f t="shared" si="4"/>
        <v>267</v>
      </c>
      <c r="B268" s="143"/>
      <c r="C268" s="144"/>
      <c r="D268" s="145"/>
    </row>
    <row r="269" spans="1:4" x14ac:dyDescent="0.35">
      <c r="A269" s="140">
        <f t="shared" si="4"/>
        <v>268</v>
      </c>
      <c r="B269" s="143"/>
      <c r="C269" s="144"/>
      <c r="D269" s="145"/>
    </row>
    <row r="270" spans="1:4" x14ac:dyDescent="0.35">
      <c r="A270" s="140">
        <f t="shared" si="4"/>
        <v>269</v>
      </c>
      <c r="B270" s="143"/>
      <c r="C270" s="144"/>
      <c r="D270" s="145"/>
    </row>
    <row r="271" spans="1:4" x14ac:dyDescent="0.35">
      <c r="A271" s="140">
        <f t="shared" si="4"/>
        <v>270</v>
      </c>
      <c r="B271" s="143"/>
      <c r="C271" s="144"/>
      <c r="D271" s="145"/>
    </row>
    <row r="272" spans="1:4" x14ac:dyDescent="0.35">
      <c r="A272" s="140">
        <f t="shared" si="4"/>
        <v>271</v>
      </c>
      <c r="B272" s="143"/>
      <c r="C272" s="144"/>
      <c r="D272" s="145"/>
    </row>
    <row r="273" spans="1:4" x14ac:dyDescent="0.35">
      <c r="A273" s="140">
        <f t="shared" si="4"/>
        <v>272</v>
      </c>
      <c r="B273" s="143"/>
      <c r="C273" s="144"/>
      <c r="D273" s="145"/>
    </row>
    <row r="274" spans="1:4" x14ac:dyDescent="0.35">
      <c r="A274" s="140">
        <f t="shared" si="4"/>
        <v>273</v>
      </c>
      <c r="B274" s="143"/>
      <c r="C274" s="144"/>
      <c r="D274" s="145"/>
    </row>
    <row r="275" spans="1:4" x14ac:dyDescent="0.35">
      <c r="A275" s="140">
        <f t="shared" si="4"/>
        <v>274</v>
      </c>
      <c r="B275" s="143"/>
      <c r="C275" s="144"/>
      <c r="D275" s="145"/>
    </row>
    <row r="276" spans="1:4" x14ac:dyDescent="0.35">
      <c r="A276" s="140">
        <f t="shared" si="4"/>
        <v>275</v>
      </c>
      <c r="B276" s="143"/>
      <c r="C276" s="144"/>
      <c r="D276" s="145"/>
    </row>
    <row r="277" spans="1:4" x14ac:dyDescent="0.35">
      <c r="A277" s="140">
        <f t="shared" si="4"/>
        <v>276</v>
      </c>
      <c r="B277" s="143"/>
      <c r="C277" s="144"/>
      <c r="D277" s="145"/>
    </row>
    <row r="278" spans="1:4" x14ac:dyDescent="0.35">
      <c r="A278" s="140">
        <f t="shared" si="4"/>
        <v>277</v>
      </c>
      <c r="B278" s="143"/>
      <c r="C278" s="144"/>
      <c r="D278" s="145"/>
    </row>
    <row r="279" spans="1:4" x14ac:dyDescent="0.35">
      <c r="A279" s="140">
        <f t="shared" si="4"/>
        <v>278</v>
      </c>
      <c r="B279" s="143"/>
      <c r="C279" s="144"/>
      <c r="D279" s="145"/>
    </row>
    <row r="280" spans="1:4" x14ac:dyDescent="0.35">
      <c r="A280" s="140">
        <f t="shared" si="4"/>
        <v>279</v>
      </c>
      <c r="B280" s="143"/>
      <c r="C280" s="144"/>
      <c r="D280" s="145"/>
    </row>
    <row r="281" spans="1:4" x14ac:dyDescent="0.35">
      <c r="A281" s="140">
        <f t="shared" si="4"/>
        <v>280</v>
      </c>
      <c r="B281" s="143"/>
      <c r="C281" s="144"/>
      <c r="D281" s="145"/>
    </row>
    <row r="282" spans="1:4" x14ac:dyDescent="0.35">
      <c r="A282" s="140">
        <f t="shared" si="4"/>
        <v>281</v>
      </c>
      <c r="B282" s="143"/>
      <c r="C282" s="144"/>
      <c r="D282" s="145"/>
    </row>
    <row r="283" spans="1:4" x14ac:dyDescent="0.35">
      <c r="A283" s="140">
        <f t="shared" si="4"/>
        <v>282</v>
      </c>
      <c r="B283" s="143"/>
      <c r="C283" s="144"/>
      <c r="D283" s="145"/>
    </row>
    <row r="284" spans="1:4" x14ac:dyDescent="0.35">
      <c r="A284" s="140">
        <f t="shared" si="4"/>
        <v>283</v>
      </c>
      <c r="B284" s="143"/>
      <c r="C284" s="144"/>
      <c r="D284" s="145"/>
    </row>
    <row r="285" spans="1:4" x14ac:dyDescent="0.35">
      <c r="A285" s="140">
        <f t="shared" si="4"/>
        <v>284</v>
      </c>
      <c r="B285" s="143"/>
      <c r="C285" s="144"/>
      <c r="D285" s="145"/>
    </row>
    <row r="286" spans="1:4" x14ac:dyDescent="0.35">
      <c r="A286" s="140">
        <f t="shared" si="4"/>
        <v>285</v>
      </c>
      <c r="B286" s="143"/>
      <c r="C286" s="144"/>
      <c r="D286" s="145"/>
    </row>
    <row r="287" spans="1:4" x14ac:dyDescent="0.35">
      <c r="A287" s="140">
        <f t="shared" si="4"/>
        <v>286</v>
      </c>
      <c r="B287" s="143"/>
      <c r="C287" s="144"/>
      <c r="D287" s="145"/>
    </row>
    <row r="288" spans="1:4" x14ac:dyDescent="0.35">
      <c r="A288" s="140">
        <f t="shared" si="4"/>
        <v>287</v>
      </c>
      <c r="B288" s="143"/>
      <c r="C288" s="144"/>
      <c r="D288" s="145"/>
    </row>
    <row r="289" spans="1:4" x14ac:dyDescent="0.35">
      <c r="A289" s="140">
        <f t="shared" si="4"/>
        <v>288</v>
      </c>
      <c r="B289" s="143"/>
      <c r="C289" s="144"/>
      <c r="D289" s="145"/>
    </row>
    <row r="290" spans="1:4" x14ac:dyDescent="0.35">
      <c r="A290" s="140">
        <f t="shared" si="4"/>
        <v>289</v>
      </c>
      <c r="B290" s="143"/>
      <c r="C290" s="144"/>
      <c r="D290" s="145"/>
    </row>
    <row r="291" spans="1:4" x14ac:dyDescent="0.35">
      <c r="A291" s="140">
        <f t="shared" si="4"/>
        <v>290</v>
      </c>
      <c r="B291" s="143"/>
      <c r="C291" s="144"/>
      <c r="D291" s="145"/>
    </row>
    <row r="292" spans="1:4" x14ac:dyDescent="0.35">
      <c r="A292" s="140">
        <f t="shared" si="4"/>
        <v>291</v>
      </c>
      <c r="B292" s="143"/>
      <c r="C292" s="144"/>
      <c r="D292" s="145"/>
    </row>
    <row r="293" spans="1:4" x14ac:dyDescent="0.35">
      <c r="A293" s="140">
        <f t="shared" si="4"/>
        <v>292</v>
      </c>
      <c r="B293" s="143"/>
      <c r="C293" s="144"/>
      <c r="D293" s="145"/>
    </row>
    <row r="294" spans="1:4" x14ac:dyDescent="0.35">
      <c r="A294" s="140">
        <f t="shared" si="4"/>
        <v>293</v>
      </c>
      <c r="B294" s="143"/>
      <c r="C294" s="144"/>
      <c r="D294" s="145"/>
    </row>
    <row r="295" spans="1:4" x14ac:dyDescent="0.35">
      <c r="A295" s="140">
        <f t="shared" si="4"/>
        <v>294</v>
      </c>
      <c r="B295" s="143"/>
      <c r="C295" s="144"/>
      <c r="D295" s="145"/>
    </row>
    <row r="296" spans="1:4" x14ac:dyDescent="0.35">
      <c r="A296" s="140">
        <f t="shared" si="4"/>
        <v>295</v>
      </c>
      <c r="B296" s="143"/>
      <c r="C296" s="144"/>
      <c r="D296" s="145"/>
    </row>
    <row r="297" spans="1:4" x14ac:dyDescent="0.35">
      <c r="A297" s="140">
        <f t="shared" si="4"/>
        <v>296</v>
      </c>
      <c r="B297" s="143"/>
      <c r="C297" s="144"/>
      <c r="D297" s="145"/>
    </row>
    <row r="298" spans="1:4" x14ac:dyDescent="0.35">
      <c r="A298" s="140">
        <f t="shared" si="4"/>
        <v>297</v>
      </c>
      <c r="B298" s="143"/>
      <c r="C298" s="144"/>
      <c r="D298" s="145"/>
    </row>
    <row r="299" spans="1:4" x14ac:dyDescent="0.35">
      <c r="A299" s="140">
        <f t="shared" si="4"/>
        <v>298</v>
      </c>
      <c r="B299" s="143"/>
      <c r="C299" s="144"/>
      <c r="D299" s="145"/>
    </row>
    <row r="300" spans="1:4" x14ac:dyDescent="0.35">
      <c r="A300" s="140">
        <f t="shared" si="4"/>
        <v>299</v>
      </c>
      <c r="B300" s="143"/>
      <c r="C300" s="144"/>
      <c r="D300" s="145"/>
    </row>
    <row r="301" spans="1:4" x14ac:dyDescent="0.35">
      <c r="A301" s="140">
        <f t="shared" si="4"/>
        <v>300</v>
      </c>
      <c r="B301" s="143"/>
      <c r="C301" s="144"/>
      <c r="D301" s="145"/>
    </row>
    <row r="302" spans="1:4" x14ac:dyDescent="0.35">
      <c r="A302" s="140">
        <f t="shared" si="4"/>
        <v>301</v>
      </c>
      <c r="B302" s="143"/>
      <c r="C302" s="144"/>
      <c r="D302" s="145"/>
    </row>
    <row r="303" spans="1:4" x14ac:dyDescent="0.35">
      <c r="A303" s="140">
        <f t="shared" si="4"/>
        <v>302</v>
      </c>
      <c r="B303" s="143"/>
      <c r="C303" s="144"/>
      <c r="D303" s="145"/>
    </row>
    <row r="304" spans="1:4" x14ac:dyDescent="0.35">
      <c r="A304" s="140">
        <f t="shared" si="4"/>
        <v>303</v>
      </c>
      <c r="B304" s="143"/>
      <c r="C304" s="144"/>
      <c r="D304" s="145"/>
    </row>
    <row r="305" spans="1:4" x14ac:dyDescent="0.35">
      <c r="A305" s="140">
        <f t="shared" si="4"/>
        <v>304</v>
      </c>
      <c r="B305" s="143"/>
      <c r="C305" s="144"/>
      <c r="D305" s="145"/>
    </row>
    <row r="306" spans="1:4" x14ac:dyDescent="0.35">
      <c r="A306" s="140">
        <f t="shared" si="4"/>
        <v>305</v>
      </c>
      <c r="B306" s="143"/>
      <c r="C306" s="144"/>
      <c r="D306" s="145"/>
    </row>
    <row r="307" spans="1:4" x14ac:dyDescent="0.35">
      <c r="A307" s="140">
        <f t="shared" si="4"/>
        <v>306</v>
      </c>
      <c r="B307" s="143"/>
      <c r="C307" s="144"/>
      <c r="D307" s="145"/>
    </row>
    <row r="308" spans="1:4" x14ac:dyDescent="0.35">
      <c r="A308" s="140">
        <f t="shared" si="4"/>
        <v>307</v>
      </c>
      <c r="B308" s="143"/>
      <c r="C308" s="144"/>
      <c r="D308" s="145"/>
    </row>
    <row r="309" spans="1:4" x14ac:dyDescent="0.35">
      <c r="A309" s="140">
        <f t="shared" si="4"/>
        <v>308</v>
      </c>
      <c r="B309" s="143"/>
      <c r="C309" s="144"/>
      <c r="D309" s="145"/>
    </row>
    <row r="310" spans="1:4" x14ac:dyDescent="0.35">
      <c r="A310" s="140">
        <f t="shared" si="4"/>
        <v>309</v>
      </c>
      <c r="B310" s="143"/>
      <c r="C310" s="144"/>
      <c r="D310" s="145"/>
    </row>
    <row r="311" spans="1:4" x14ac:dyDescent="0.35">
      <c r="A311" s="140">
        <f t="shared" si="4"/>
        <v>310</v>
      </c>
      <c r="B311" s="143"/>
      <c r="C311" s="144"/>
      <c r="D311" s="145"/>
    </row>
    <row r="312" spans="1:4" x14ac:dyDescent="0.35">
      <c r="A312" s="140">
        <f t="shared" si="4"/>
        <v>311</v>
      </c>
      <c r="B312" s="143"/>
      <c r="C312" s="144"/>
      <c r="D312" s="145"/>
    </row>
    <row r="313" spans="1:4" x14ac:dyDescent="0.35">
      <c r="A313" s="140">
        <f t="shared" si="4"/>
        <v>312</v>
      </c>
      <c r="B313" s="143"/>
      <c r="C313" s="144"/>
      <c r="D313" s="145"/>
    </row>
    <row r="314" spans="1:4" x14ac:dyDescent="0.35">
      <c r="A314" s="140">
        <f t="shared" si="4"/>
        <v>313</v>
      </c>
      <c r="B314" s="143"/>
      <c r="C314" s="144"/>
      <c r="D314" s="145"/>
    </row>
    <row r="315" spans="1:4" x14ac:dyDescent="0.35">
      <c r="A315" s="140">
        <f t="shared" si="4"/>
        <v>314</v>
      </c>
      <c r="B315" s="143"/>
      <c r="C315" s="144"/>
      <c r="D315" s="145"/>
    </row>
    <row r="316" spans="1:4" x14ac:dyDescent="0.35">
      <c r="A316" s="140">
        <f t="shared" si="4"/>
        <v>315</v>
      </c>
      <c r="B316" s="143"/>
      <c r="C316" s="144"/>
      <c r="D316" s="145"/>
    </row>
    <row r="317" spans="1:4" x14ac:dyDescent="0.35">
      <c r="A317" s="140">
        <f t="shared" si="4"/>
        <v>316</v>
      </c>
      <c r="B317" s="143"/>
      <c r="C317" s="144"/>
      <c r="D317" s="145"/>
    </row>
    <row r="318" spans="1:4" x14ac:dyDescent="0.35">
      <c r="A318" s="140">
        <f t="shared" si="4"/>
        <v>317</v>
      </c>
      <c r="B318" s="143"/>
      <c r="C318" s="144"/>
      <c r="D318" s="145"/>
    </row>
    <row r="319" spans="1:4" x14ac:dyDescent="0.35">
      <c r="A319" s="140">
        <f t="shared" si="4"/>
        <v>318</v>
      </c>
      <c r="B319" s="143"/>
      <c r="C319" s="144"/>
      <c r="D319" s="145"/>
    </row>
    <row r="320" spans="1:4" x14ac:dyDescent="0.35">
      <c r="A320" s="140">
        <f t="shared" si="4"/>
        <v>319</v>
      </c>
      <c r="B320" s="143"/>
      <c r="C320" s="144"/>
      <c r="D320" s="145"/>
    </row>
    <row r="321" spans="1:4" x14ac:dyDescent="0.35">
      <c r="A321" s="140">
        <f t="shared" si="4"/>
        <v>320</v>
      </c>
      <c r="B321" s="143"/>
      <c r="C321" s="144"/>
      <c r="D321" s="145"/>
    </row>
    <row r="322" spans="1:4" x14ac:dyDescent="0.35">
      <c r="A322" s="140">
        <f t="shared" si="4"/>
        <v>321</v>
      </c>
      <c r="B322" s="143"/>
      <c r="C322" s="144"/>
      <c r="D322" s="145"/>
    </row>
    <row r="323" spans="1:4" x14ac:dyDescent="0.35">
      <c r="A323" s="140">
        <f t="shared" si="4"/>
        <v>322</v>
      </c>
      <c r="B323" s="143"/>
      <c r="C323" s="144"/>
      <c r="D323" s="145"/>
    </row>
    <row r="324" spans="1:4" x14ac:dyDescent="0.35">
      <c r="A324" s="140">
        <f t="shared" ref="A324:A387" si="5">A323+1</f>
        <v>323</v>
      </c>
      <c r="B324" s="143"/>
      <c r="C324" s="144"/>
      <c r="D324" s="145"/>
    </row>
    <row r="325" spans="1:4" x14ac:dyDescent="0.35">
      <c r="A325" s="140">
        <f t="shared" si="5"/>
        <v>324</v>
      </c>
      <c r="B325" s="143"/>
      <c r="C325" s="144"/>
      <c r="D325" s="145"/>
    </row>
    <row r="326" spans="1:4" x14ac:dyDescent="0.35">
      <c r="A326" s="140">
        <f t="shared" si="5"/>
        <v>325</v>
      </c>
      <c r="B326" s="143"/>
      <c r="C326" s="144"/>
      <c r="D326" s="145"/>
    </row>
    <row r="327" spans="1:4" x14ac:dyDescent="0.35">
      <c r="A327" s="140">
        <f t="shared" si="5"/>
        <v>326</v>
      </c>
      <c r="B327" s="143"/>
      <c r="C327" s="144"/>
      <c r="D327" s="145"/>
    </row>
    <row r="328" spans="1:4" x14ac:dyDescent="0.35">
      <c r="A328" s="140">
        <f t="shared" si="5"/>
        <v>327</v>
      </c>
      <c r="B328" s="143"/>
      <c r="C328" s="144"/>
      <c r="D328" s="145"/>
    </row>
    <row r="329" spans="1:4" x14ac:dyDescent="0.35">
      <c r="A329" s="140">
        <f t="shared" si="5"/>
        <v>328</v>
      </c>
      <c r="B329" s="143"/>
      <c r="C329" s="144"/>
      <c r="D329" s="145"/>
    </row>
    <row r="330" spans="1:4" x14ac:dyDescent="0.35">
      <c r="A330" s="140">
        <f t="shared" si="5"/>
        <v>329</v>
      </c>
      <c r="B330" s="143"/>
      <c r="C330" s="144"/>
      <c r="D330" s="145"/>
    </row>
    <row r="331" spans="1:4" x14ac:dyDescent="0.35">
      <c r="A331" s="140">
        <f t="shared" si="5"/>
        <v>330</v>
      </c>
      <c r="B331" s="143"/>
      <c r="C331" s="144"/>
      <c r="D331" s="145"/>
    </row>
    <row r="332" spans="1:4" x14ac:dyDescent="0.35">
      <c r="A332" s="140">
        <f t="shared" si="5"/>
        <v>331</v>
      </c>
      <c r="B332" s="143"/>
      <c r="C332" s="144"/>
      <c r="D332" s="145"/>
    </row>
    <row r="333" spans="1:4" x14ac:dyDescent="0.35">
      <c r="A333" s="140">
        <f t="shared" si="5"/>
        <v>332</v>
      </c>
      <c r="B333" s="143"/>
      <c r="C333" s="144"/>
      <c r="D333" s="145"/>
    </row>
    <row r="334" spans="1:4" x14ac:dyDescent="0.35">
      <c r="A334" s="140">
        <f t="shared" si="5"/>
        <v>333</v>
      </c>
      <c r="B334" s="143"/>
      <c r="C334" s="144"/>
      <c r="D334" s="145"/>
    </row>
    <row r="335" spans="1:4" x14ac:dyDescent="0.35">
      <c r="A335" s="140">
        <f t="shared" si="5"/>
        <v>334</v>
      </c>
      <c r="B335" s="143"/>
      <c r="C335" s="144"/>
      <c r="D335" s="145"/>
    </row>
    <row r="336" spans="1:4" x14ac:dyDescent="0.35">
      <c r="A336" s="140">
        <f t="shared" si="5"/>
        <v>335</v>
      </c>
      <c r="B336" s="143"/>
      <c r="C336" s="144"/>
      <c r="D336" s="145"/>
    </row>
    <row r="337" spans="1:4" x14ac:dyDescent="0.35">
      <c r="A337" s="140">
        <f t="shared" si="5"/>
        <v>336</v>
      </c>
      <c r="B337" s="143"/>
      <c r="C337" s="144"/>
      <c r="D337" s="145"/>
    </row>
    <row r="338" spans="1:4" x14ac:dyDescent="0.35">
      <c r="A338" s="140">
        <f t="shared" si="5"/>
        <v>337</v>
      </c>
      <c r="B338" s="143"/>
      <c r="C338" s="144"/>
      <c r="D338" s="145"/>
    </row>
    <row r="339" spans="1:4" x14ac:dyDescent="0.35">
      <c r="A339" s="140">
        <f t="shared" si="5"/>
        <v>338</v>
      </c>
      <c r="B339" s="143"/>
      <c r="C339" s="144"/>
      <c r="D339" s="145"/>
    </row>
    <row r="340" spans="1:4" x14ac:dyDescent="0.35">
      <c r="A340" s="140">
        <f t="shared" si="5"/>
        <v>339</v>
      </c>
      <c r="B340" s="143"/>
      <c r="C340" s="144"/>
      <c r="D340" s="145"/>
    </row>
    <row r="341" spans="1:4" x14ac:dyDescent="0.35">
      <c r="A341" s="140">
        <f t="shared" si="5"/>
        <v>340</v>
      </c>
      <c r="B341" s="143"/>
      <c r="C341" s="144"/>
      <c r="D341" s="145"/>
    </row>
    <row r="342" spans="1:4" x14ac:dyDescent="0.35">
      <c r="A342" s="140">
        <f t="shared" si="5"/>
        <v>341</v>
      </c>
      <c r="B342" s="143"/>
      <c r="C342" s="144"/>
      <c r="D342" s="145"/>
    </row>
    <row r="343" spans="1:4" x14ac:dyDescent="0.35">
      <c r="A343" s="140">
        <f t="shared" si="5"/>
        <v>342</v>
      </c>
      <c r="B343" s="143"/>
      <c r="C343" s="144"/>
      <c r="D343" s="145"/>
    </row>
    <row r="344" spans="1:4" x14ac:dyDescent="0.35">
      <c r="A344" s="140">
        <f t="shared" si="5"/>
        <v>343</v>
      </c>
      <c r="B344" s="143"/>
      <c r="C344" s="144"/>
      <c r="D344" s="145"/>
    </row>
    <row r="345" spans="1:4" x14ac:dyDescent="0.35">
      <c r="A345" s="140">
        <f t="shared" si="5"/>
        <v>344</v>
      </c>
      <c r="B345" s="143"/>
      <c r="C345" s="144"/>
      <c r="D345" s="145"/>
    </row>
    <row r="346" spans="1:4" x14ac:dyDescent="0.35">
      <c r="A346" s="140">
        <f t="shared" si="5"/>
        <v>345</v>
      </c>
      <c r="B346" s="143"/>
      <c r="C346" s="144"/>
      <c r="D346" s="145"/>
    </row>
    <row r="347" spans="1:4" x14ac:dyDescent="0.35">
      <c r="A347" s="140">
        <f t="shared" si="5"/>
        <v>346</v>
      </c>
      <c r="B347" s="143"/>
      <c r="C347" s="144"/>
      <c r="D347" s="145"/>
    </row>
    <row r="348" spans="1:4" x14ac:dyDescent="0.35">
      <c r="A348" s="140">
        <f t="shared" si="5"/>
        <v>347</v>
      </c>
      <c r="B348" s="143"/>
      <c r="C348" s="144"/>
      <c r="D348" s="145"/>
    </row>
    <row r="349" spans="1:4" x14ac:dyDescent="0.35">
      <c r="A349" s="140">
        <f t="shared" si="5"/>
        <v>348</v>
      </c>
      <c r="B349" s="143"/>
      <c r="C349" s="144"/>
      <c r="D349" s="145"/>
    </row>
    <row r="350" spans="1:4" x14ac:dyDescent="0.35">
      <c r="A350" s="140">
        <f t="shared" si="5"/>
        <v>349</v>
      </c>
      <c r="B350" s="143"/>
      <c r="C350" s="144"/>
      <c r="D350" s="145"/>
    </row>
    <row r="351" spans="1:4" x14ac:dyDescent="0.35">
      <c r="A351" s="140">
        <f t="shared" si="5"/>
        <v>350</v>
      </c>
      <c r="B351" s="143"/>
      <c r="C351" s="144"/>
      <c r="D351" s="145"/>
    </row>
    <row r="352" spans="1:4" x14ac:dyDescent="0.35">
      <c r="A352" s="140">
        <f t="shared" si="5"/>
        <v>351</v>
      </c>
      <c r="B352" s="143"/>
      <c r="C352" s="144"/>
      <c r="D352" s="145"/>
    </row>
    <row r="353" spans="1:4" x14ac:dyDescent="0.35">
      <c r="A353" s="140">
        <f t="shared" si="5"/>
        <v>352</v>
      </c>
      <c r="B353" s="143"/>
      <c r="C353" s="144"/>
      <c r="D353" s="145"/>
    </row>
    <row r="354" spans="1:4" x14ac:dyDescent="0.35">
      <c r="A354" s="140">
        <f t="shared" si="5"/>
        <v>353</v>
      </c>
      <c r="B354" s="143"/>
      <c r="C354" s="144"/>
      <c r="D354" s="145"/>
    </row>
    <row r="355" spans="1:4" x14ac:dyDescent="0.35">
      <c r="A355" s="140">
        <f t="shared" si="5"/>
        <v>354</v>
      </c>
      <c r="B355" s="143"/>
      <c r="C355" s="144"/>
      <c r="D355" s="145"/>
    </row>
    <row r="356" spans="1:4" x14ac:dyDescent="0.35">
      <c r="A356" s="140">
        <f t="shared" si="5"/>
        <v>355</v>
      </c>
      <c r="B356" s="143"/>
      <c r="C356" s="144"/>
      <c r="D356" s="145"/>
    </row>
    <row r="357" spans="1:4" x14ac:dyDescent="0.35">
      <c r="A357" s="140">
        <f t="shared" si="5"/>
        <v>356</v>
      </c>
      <c r="B357" s="143"/>
      <c r="C357" s="144"/>
      <c r="D357" s="145"/>
    </row>
    <row r="358" spans="1:4" x14ac:dyDescent="0.35">
      <c r="A358" s="140">
        <f t="shared" si="5"/>
        <v>357</v>
      </c>
      <c r="B358" s="143"/>
      <c r="C358" s="144"/>
      <c r="D358" s="145"/>
    </row>
    <row r="359" spans="1:4" x14ac:dyDescent="0.35">
      <c r="A359" s="140">
        <f t="shared" si="5"/>
        <v>358</v>
      </c>
      <c r="B359" s="143"/>
      <c r="C359" s="144"/>
      <c r="D359" s="145"/>
    </row>
    <row r="360" spans="1:4" x14ac:dyDescent="0.35">
      <c r="A360" s="140">
        <f t="shared" si="5"/>
        <v>359</v>
      </c>
      <c r="B360" s="143"/>
      <c r="C360" s="144"/>
      <c r="D360" s="145"/>
    </row>
    <row r="361" spans="1:4" x14ac:dyDescent="0.35">
      <c r="A361" s="140">
        <f t="shared" si="5"/>
        <v>360</v>
      </c>
      <c r="B361" s="143"/>
      <c r="C361" s="144"/>
      <c r="D361" s="145"/>
    </row>
    <row r="362" spans="1:4" x14ac:dyDescent="0.35">
      <c r="A362" s="140">
        <f t="shared" si="5"/>
        <v>361</v>
      </c>
      <c r="B362" s="143"/>
      <c r="C362" s="144"/>
      <c r="D362" s="145"/>
    </row>
    <row r="363" spans="1:4" x14ac:dyDescent="0.35">
      <c r="A363" s="140">
        <f t="shared" si="5"/>
        <v>362</v>
      </c>
      <c r="B363" s="143"/>
      <c r="C363" s="144"/>
      <c r="D363" s="145"/>
    </row>
    <row r="364" spans="1:4" x14ac:dyDescent="0.35">
      <c r="A364" s="140">
        <f t="shared" si="5"/>
        <v>363</v>
      </c>
      <c r="B364" s="143"/>
      <c r="C364" s="144"/>
      <c r="D364" s="145"/>
    </row>
    <row r="365" spans="1:4" x14ac:dyDescent="0.35">
      <c r="A365" s="140">
        <f t="shared" si="5"/>
        <v>364</v>
      </c>
      <c r="B365" s="143"/>
      <c r="C365" s="144"/>
      <c r="D365" s="145"/>
    </row>
    <row r="366" spans="1:4" x14ac:dyDescent="0.35">
      <c r="A366" s="140">
        <f t="shared" si="5"/>
        <v>365</v>
      </c>
      <c r="B366" s="143"/>
      <c r="C366" s="144"/>
      <c r="D366" s="145"/>
    </row>
    <row r="367" spans="1:4" x14ac:dyDescent="0.35">
      <c r="A367" s="140">
        <f t="shared" si="5"/>
        <v>366</v>
      </c>
      <c r="B367" s="143"/>
      <c r="C367" s="144"/>
      <c r="D367" s="145"/>
    </row>
    <row r="368" spans="1:4" x14ac:dyDescent="0.35">
      <c r="A368" s="140">
        <f t="shared" si="5"/>
        <v>367</v>
      </c>
      <c r="B368" s="143"/>
      <c r="C368" s="144"/>
      <c r="D368" s="145"/>
    </row>
    <row r="369" spans="1:4" x14ac:dyDescent="0.35">
      <c r="A369" s="140">
        <f t="shared" si="5"/>
        <v>368</v>
      </c>
      <c r="B369" s="143"/>
      <c r="C369" s="144"/>
      <c r="D369" s="145"/>
    </row>
    <row r="370" spans="1:4" x14ac:dyDescent="0.35">
      <c r="A370" s="140">
        <f t="shared" si="5"/>
        <v>369</v>
      </c>
      <c r="B370" s="143"/>
      <c r="C370" s="144"/>
      <c r="D370" s="145"/>
    </row>
    <row r="371" spans="1:4" x14ac:dyDescent="0.35">
      <c r="A371" s="140">
        <f t="shared" si="5"/>
        <v>370</v>
      </c>
      <c r="B371" s="143"/>
      <c r="C371" s="144"/>
      <c r="D371" s="145"/>
    </row>
    <row r="372" spans="1:4" x14ac:dyDescent="0.35">
      <c r="A372" s="140">
        <f t="shared" si="5"/>
        <v>371</v>
      </c>
      <c r="B372" s="143"/>
      <c r="C372" s="144"/>
      <c r="D372" s="145"/>
    </row>
    <row r="373" spans="1:4" x14ac:dyDescent="0.35">
      <c r="A373" s="140">
        <f t="shared" si="5"/>
        <v>372</v>
      </c>
      <c r="B373" s="143"/>
      <c r="C373" s="144"/>
      <c r="D373" s="145"/>
    </row>
    <row r="374" spans="1:4" x14ac:dyDescent="0.35">
      <c r="A374" s="140">
        <f t="shared" si="5"/>
        <v>373</v>
      </c>
      <c r="B374" s="143"/>
      <c r="C374" s="144"/>
      <c r="D374" s="145"/>
    </row>
    <row r="375" spans="1:4" x14ac:dyDescent="0.35">
      <c r="A375" s="140">
        <f t="shared" si="5"/>
        <v>374</v>
      </c>
      <c r="B375" s="143"/>
      <c r="C375" s="144"/>
      <c r="D375" s="145"/>
    </row>
    <row r="376" spans="1:4" x14ac:dyDescent="0.35">
      <c r="A376" s="140">
        <f t="shared" si="5"/>
        <v>375</v>
      </c>
      <c r="B376" s="143"/>
      <c r="C376" s="144"/>
      <c r="D376" s="145"/>
    </row>
    <row r="377" spans="1:4" x14ac:dyDescent="0.35">
      <c r="A377" s="140">
        <f t="shared" si="5"/>
        <v>376</v>
      </c>
      <c r="B377" s="143"/>
      <c r="C377" s="144"/>
      <c r="D377" s="145"/>
    </row>
    <row r="378" spans="1:4" x14ac:dyDescent="0.35">
      <c r="A378" s="140">
        <f t="shared" si="5"/>
        <v>377</v>
      </c>
      <c r="B378" s="143"/>
      <c r="C378" s="144"/>
      <c r="D378" s="145"/>
    </row>
    <row r="379" spans="1:4" x14ac:dyDescent="0.35">
      <c r="A379" s="140">
        <f t="shared" si="5"/>
        <v>378</v>
      </c>
      <c r="B379" s="143"/>
      <c r="C379" s="144"/>
      <c r="D379" s="145"/>
    </row>
    <row r="380" spans="1:4" x14ac:dyDescent="0.35">
      <c r="A380" s="140">
        <f t="shared" si="5"/>
        <v>379</v>
      </c>
      <c r="B380" s="143"/>
      <c r="C380" s="144"/>
      <c r="D380" s="145"/>
    </row>
    <row r="381" spans="1:4" x14ac:dyDescent="0.35">
      <c r="A381" s="140">
        <f t="shared" si="5"/>
        <v>380</v>
      </c>
      <c r="B381" s="143"/>
      <c r="C381" s="144"/>
      <c r="D381" s="145"/>
    </row>
    <row r="382" spans="1:4" x14ac:dyDescent="0.35">
      <c r="A382" s="140">
        <f t="shared" si="5"/>
        <v>381</v>
      </c>
      <c r="B382" s="143"/>
      <c r="C382" s="144"/>
      <c r="D382" s="145"/>
    </row>
    <row r="383" spans="1:4" x14ac:dyDescent="0.35">
      <c r="A383" s="140">
        <f t="shared" si="5"/>
        <v>382</v>
      </c>
      <c r="B383" s="143"/>
      <c r="C383" s="144"/>
      <c r="D383" s="145"/>
    </row>
    <row r="384" spans="1:4" x14ac:dyDescent="0.35">
      <c r="A384" s="140">
        <f t="shared" si="5"/>
        <v>383</v>
      </c>
      <c r="B384" s="143"/>
      <c r="C384" s="144"/>
      <c r="D384" s="145"/>
    </row>
    <row r="385" spans="1:4" x14ac:dyDescent="0.35">
      <c r="A385" s="140">
        <f t="shared" si="5"/>
        <v>384</v>
      </c>
      <c r="B385" s="143"/>
      <c r="C385" s="144"/>
      <c r="D385" s="145"/>
    </row>
    <row r="386" spans="1:4" x14ac:dyDescent="0.35">
      <c r="A386" s="140">
        <f t="shared" si="5"/>
        <v>385</v>
      </c>
      <c r="B386" s="143"/>
      <c r="C386" s="144"/>
      <c r="D386" s="145"/>
    </row>
    <row r="387" spans="1:4" x14ac:dyDescent="0.35">
      <c r="A387" s="140">
        <f t="shared" si="5"/>
        <v>386</v>
      </c>
      <c r="B387" s="143"/>
      <c r="C387" s="144"/>
      <c r="D387" s="145"/>
    </row>
    <row r="388" spans="1:4" x14ac:dyDescent="0.35">
      <c r="A388" s="140">
        <f t="shared" ref="A388:A451" si="6">A387+1</f>
        <v>387</v>
      </c>
      <c r="B388" s="143"/>
      <c r="C388" s="144"/>
      <c r="D388" s="145"/>
    </row>
    <row r="389" spans="1:4" x14ac:dyDescent="0.35">
      <c r="A389" s="140">
        <f t="shared" si="6"/>
        <v>388</v>
      </c>
      <c r="B389" s="143"/>
      <c r="C389" s="144"/>
      <c r="D389" s="145"/>
    </row>
    <row r="390" spans="1:4" x14ac:dyDescent="0.35">
      <c r="A390" s="140">
        <f t="shared" si="6"/>
        <v>389</v>
      </c>
      <c r="B390" s="143"/>
      <c r="C390" s="144"/>
      <c r="D390" s="145"/>
    </row>
    <row r="391" spans="1:4" x14ac:dyDescent="0.35">
      <c r="A391" s="140">
        <f t="shared" si="6"/>
        <v>390</v>
      </c>
      <c r="B391" s="143"/>
      <c r="C391" s="144"/>
      <c r="D391" s="145"/>
    </row>
    <row r="392" spans="1:4" x14ac:dyDescent="0.35">
      <c r="A392" s="140">
        <f t="shared" si="6"/>
        <v>391</v>
      </c>
      <c r="B392" s="143"/>
      <c r="C392" s="144"/>
      <c r="D392" s="145"/>
    </row>
    <row r="393" spans="1:4" x14ac:dyDescent="0.35">
      <c r="A393" s="140">
        <f t="shared" si="6"/>
        <v>392</v>
      </c>
      <c r="B393" s="143"/>
      <c r="C393" s="144"/>
      <c r="D393" s="145"/>
    </row>
    <row r="394" spans="1:4" x14ac:dyDescent="0.35">
      <c r="A394" s="140">
        <f t="shared" si="6"/>
        <v>393</v>
      </c>
      <c r="B394" s="143"/>
      <c r="C394" s="144"/>
      <c r="D394" s="145"/>
    </row>
    <row r="395" spans="1:4" x14ac:dyDescent="0.35">
      <c r="A395" s="140">
        <f t="shared" si="6"/>
        <v>394</v>
      </c>
      <c r="B395" s="143"/>
      <c r="C395" s="144"/>
      <c r="D395" s="145"/>
    </row>
    <row r="396" spans="1:4" x14ac:dyDescent="0.35">
      <c r="A396" s="140">
        <f t="shared" si="6"/>
        <v>395</v>
      </c>
      <c r="B396" s="143"/>
      <c r="C396" s="144"/>
      <c r="D396" s="145"/>
    </row>
    <row r="397" spans="1:4" x14ac:dyDescent="0.35">
      <c r="A397" s="140">
        <f t="shared" si="6"/>
        <v>396</v>
      </c>
      <c r="B397" s="143"/>
      <c r="C397" s="144"/>
      <c r="D397" s="145"/>
    </row>
    <row r="398" spans="1:4" x14ac:dyDescent="0.35">
      <c r="A398" s="140">
        <f t="shared" si="6"/>
        <v>397</v>
      </c>
      <c r="B398" s="143"/>
      <c r="C398" s="144"/>
      <c r="D398" s="145"/>
    </row>
    <row r="399" spans="1:4" x14ac:dyDescent="0.35">
      <c r="A399" s="140">
        <f t="shared" si="6"/>
        <v>398</v>
      </c>
      <c r="B399" s="143"/>
      <c r="C399" s="144"/>
      <c r="D399" s="145"/>
    </row>
    <row r="400" spans="1:4" x14ac:dyDescent="0.35">
      <c r="A400" s="140">
        <f t="shared" si="6"/>
        <v>399</v>
      </c>
      <c r="B400" s="143"/>
      <c r="C400" s="144"/>
      <c r="D400" s="145"/>
    </row>
    <row r="401" spans="1:4" x14ac:dyDescent="0.35">
      <c r="A401" s="140">
        <f t="shared" si="6"/>
        <v>400</v>
      </c>
      <c r="B401" s="143"/>
      <c r="C401" s="144"/>
      <c r="D401" s="145"/>
    </row>
    <row r="402" spans="1:4" x14ac:dyDescent="0.35">
      <c r="A402" s="140">
        <f t="shared" si="6"/>
        <v>401</v>
      </c>
      <c r="B402" s="143"/>
      <c r="C402" s="144"/>
      <c r="D402" s="145"/>
    </row>
    <row r="403" spans="1:4" x14ac:dyDescent="0.35">
      <c r="A403" s="140">
        <f t="shared" si="6"/>
        <v>402</v>
      </c>
      <c r="B403" s="143"/>
      <c r="C403" s="144"/>
      <c r="D403" s="145"/>
    </row>
    <row r="404" spans="1:4" x14ac:dyDescent="0.35">
      <c r="A404" s="140">
        <f t="shared" si="6"/>
        <v>403</v>
      </c>
      <c r="B404" s="143"/>
      <c r="C404" s="144"/>
      <c r="D404" s="145"/>
    </row>
    <row r="405" spans="1:4" x14ac:dyDescent="0.35">
      <c r="A405" s="140">
        <f t="shared" si="6"/>
        <v>404</v>
      </c>
      <c r="B405" s="143"/>
      <c r="C405" s="144"/>
      <c r="D405" s="145"/>
    </row>
    <row r="406" spans="1:4" x14ac:dyDescent="0.35">
      <c r="A406" s="140">
        <f t="shared" si="6"/>
        <v>405</v>
      </c>
      <c r="B406" s="143"/>
      <c r="C406" s="144"/>
      <c r="D406" s="145"/>
    </row>
    <row r="407" spans="1:4" x14ac:dyDescent="0.35">
      <c r="A407" s="140">
        <f t="shared" si="6"/>
        <v>406</v>
      </c>
      <c r="B407" s="143"/>
      <c r="C407" s="144"/>
      <c r="D407" s="145"/>
    </row>
    <row r="408" spans="1:4" x14ac:dyDescent="0.35">
      <c r="A408" s="140">
        <f t="shared" si="6"/>
        <v>407</v>
      </c>
      <c r="B408" s="143"/>
      <c r="C408" s="144"/>
      <c r="D408" s="145"/>
    </row>
    <row r="409" spans="1:4" x14ac:dyDescent="0.35">
      <c r="A409" s="140">
        <f t="shared" si="6"/>
        <v>408</v>
      </c>
      <c r="B409" s="143"/>
      <c r="C409" s="144"/>
      <c r="D409" s="145"/>
    </row>
    <row r="410" spans="1:4" x14ac:dyDescent="0.35">
      <c r="A410" s="140">
        <f t="shared" si="6"/>
        <v>409</v>
      </c>
      <c r="B410" s="143"/>
      <c r="C410" s="144"/>
      <c r="D410" s="145"/>
    </row>
    <row r="411" spans="1:4" x14ac:dyDescent="0.35">
      <c r="A411" s="140">
        <f t="shared" si="6"/>
        <v>410</v>
      </c>
      <c r="B411" s="143"/>
      <c r="C411" s="144"/>
      <c r="D411" s="145"/>
    </row>
    <row r="412" spans="1:4" x14ac:dyDescent="0.35">
      <c r="A412" s="140">
        <f t="shared" si="6"/>
        <v>411</v>
      </c>
      <c r="B412" s="143"/>
      <c r="C412" s="144"/>
      <c r="D412" s="145"/>
    </row>
    <row r="413" spans="1:4" x14ac:dyDescent="0.35">
      <c r="A413" s="140">
        <f t="shared" si="6"/>
        <v>412</v>
      </c>
      <c r="B413" s="143"/>
      <c r="C413" s="144"/>
      <c r="D413" s="145"/>
    </row>
    <row r="414" spans="1:4" x14ac:dyDescent="0.35">
      <c r="A414" s="140">
        <f t="shared" si="6"/>
        <v>413</v>
      </c>
      <c r="B414" s="143"/>
      <c r="C414" s="144"/>
      <c r="D414" s="145"/>
    </row>
    <row r="415" spans="1:4" x14ac:dyDescent="0.35">
      <c r="A415" s="140">
        <f t="shared" si="6"/>
        <v>414</v>
      </c>
      <c r="B415" s="143"/>
      <c r="C415" s="144"/>
      <c r="D415" s="145"/>
    </row>
    <row r="416" spans="1:4" x14ac:dyDescent="0.35">
      <c r="A416" s="140">
        <f t="shared" si="6"/>
        <v>415</v>
      </c>
      <c r="B416" s="143"/>
      <c r="C416" s="144"/>
      <c r="D416" s="145"/>
    </row>
    <row r="417" spans="1:4" x14ac:dyDescent="0.35">
      <c r="A417" s="140">
        <f t="shared" si="6"/>
        <v>416</v>
      </c>
      <c r="B417" s="143"/>
      <c r="C417" s="144"/>
      <c r="D417" s="145"/>
    </row>
    <row r="418" spans="1:4" x14ac:dyDescent="0.35">
      <c r="A418" s="140">
        <f t="shared" si="6"/>
        <v>417</v>
      </c>
      <c r="B418" s="143"/>
      <c r="C418" s="144"/>
      <c r="D418" s="145"/>
    </row>
    <row r="419" spans="1:4" x14ac:dyDescent="0.35">
      <c r="A419" s="140">
        <f t="shared" si="6"/>
        <v>418</v>
      </c>
      <c r="B419" s="143"/>
      <c r="C419" s="144"/>
      <c r="D419" s="145"/>
    </row>
    <row r="420" spans="1:4" x14ac:dyDescent="0.35">
      <c r="A420" s="140">
        <f t="shared" si="6"/>
        <v>419</v>
      </c>
      <c r="B420" s="143"/>
      <c r="C420" s="144"/>
      <c r="D420" s="145"/>
    </row>
    <row r="421" spans="1:4" x14ac:dyDescent="0.35">
      <c r="A421" s="140">
        <f t="shared" si="6"/>
        <v>420</v>
      </c>
      <c r="B421" s="143"/>
      <c r="C421" s="144"/>
      <c r="D421" s="145"/>
    </row>
    <row r="422" spans="1:4" x14ac:dyDescent="0.35">
      <c r="A422" s="140">
        <f t="shared" si="6"/>
        <v>421</v>
      </c>
      <c r="B422" s="143"/>
      <c r="C422" s="144"/>
      <c r="D422" s="145"/>
    </row>
    <row r="423" spans="1:4" x14ac:dyDescent="0.35">
      <c r="A423" s="140">
        <f t="shared" si="6"/>
        <v>422</v>
      </c>
      <c r="B423" s="143"/>
      <c r="C423" s="144"/>
      <c r="D423" s="145"/>
    </row>
    <row r="424" spans="1:4" x14ac:dyDescent="0.35">
      <c r="A424" s="140">
        <f t="shared" si="6"/>
        <v>423</v>
      </c>
      <c r="B424" s="143"/>
      <c r="C424" s="144"/>
      <c r="D424" s="145"/>
    </row>
    <row r="425" spans="1:4" x14ac:dyDescent="0.35">
      <c r="A425" s="140">
        <f t="shared" si="6"/>
        <v>424</v>
      </c>
      <c r="B425" s="143"/>
      <c r="C425" s="144"/>
      <c r="D425" s="145"/>
    </row>
    <row r="426" spans="1:4" x14ac:dyDescent="0.35">
      <c r="A426" s="140">
        <f t="shared" si="6"/>
        <v>425</v>
      </c>
      <c r="B426" s="143"/>
      <c r="C426" s="144"/>
      <c r="D426" s="145"/>
    </row>
    <row r="427" spans="1:4" x14ac:dyDescent="0.35">
      <c r="A427" s="140">
        <f t="shared" si="6"/>
        <v>426</v>
      </c>
      <c r="B427" s="143"/>
      <c r="C427" s="144"/>
      <c r="D427" s="145"/>
    </row>
    <row r="428" spans="1:4" x14ac:dyDescent="0.35">
      <c r="A428" s="140">
        <f t="shared" si="6"/>
        <v>427</v>
      </c>
      <c r="B428" s="143"/>
      <c r="C428" s="144"/>
      <c r="D428" s="145"/>
    </row>
    <row r="429" spans="1:4" x14ac:dyDescent="0.35">
      <c r="A429" s="140">
        <f t="shared" si="6"/>
        <v>428</v>
      </c>
      <c r="B429" s="143"/>
      <c r="C429" s="144"/>
      <c r="D429" s="145"/>
    </row>
    <row r="430" spans="1:4" x14ac:dyDescent="0.35">
      <c r="A430" s="140">
        <f t="shared" si="6"/>
        <v>429</v>
      </c>
      <c r="B430" s="143"/>
      <c r="C430" s="144"/>
      <c r="D430" s="145"/>
    </row>
    <row r="431" spans="1:4" x14ac:dyDescent="0.35">
      <c r="A431" s="140">
        <f t="shared" si="6"/>
        <v>430</v>
      </c>
      <c r="B431" s="143"/>
      <c r="C431" s="144"/>
      <c r="D431" s="145"/>
    </row>
    <row r="432" spans="1:4" x14ac:dyDescent="0.35">
      <c r="A432" s="140">
        <f t="shared" si="6"/>
        <v>431</v>
      </c>
      <c r="B432" s="143"/>
      <c r="C432" s="144"/>
      <c r="D432" s="145"/>
    </row>
    <row r="433" spans="1:4" x14ac:dyDescent="0.35">
      <c r="A433" s="140">
        <f t="shared" si="6"/>
        <v>432</v>
      </c>
      <c r="B433" s="143"/>
      <c r="C433" s="144"/>
      <c r="D433" s="145"/>
    </row>
    <row r="434" spans="1:4" x14ac:dyDescent="0.35">
      <c r="A434" s="140">
        <f t="shared" si="6"/>
        <v>433</v>
      </c>
      <c r="B434" s="143"/>
      <c r="C434" s="144"/>
      <c r="D434" s="145"/>
    </row>
    <row r="435" spans="1:4" x14ac:dyDescent="0.35">
      <c r="A435" s="140">
        <f t="shared" si="6"/>
        <v>434</v>
      </c>
      <c r="B435" s="143"/>
      <c r="C435" s="144"/>
      <c r="D435" s="145"/>
    </row>
    <row r="436" spans="1:4" x14ac:dyDescent="0.35">
      <c r="A436" s="140">
        <f t="shared" si="6"/>
        <v>435</v>
      </c>
      <c r="B436" s="143"/>
      <c r="C436" s="144"/>
      <c r="D436" s="145"/>
    </row>
    <row r="437" spans="1:4" x14ac:dyDescent="0.35">
      <c r="A437" s="140">
        <f t="shared" si="6"/>
        <v>436</v>
      </c>
      <c r="B437" s="143"/>
      <c r="C437" s="144"/>
      <c r="D437" s="145"/>
    </row>
    <row r="438" spans="1:4" x14ac:dyDescent="0.35">
      <c r="A438" s="140">
        <f t="shared" si="6"/>
        <v>437</v>
      </c>
      <c r="B438" s="143"/>
      <c r="C438" s="144"/>
      <c r="D438" s="145"/>
    </row>
    <row r="439" spans="1:4" x14ac:dyDescent="0.35">
      <c r="A439" s="140">
        <f t="shared" si="6"/>
        <v>438</v>
      </c>
      <c r="B439" s="143"/>
      <c r="C439" s="144"/>
      <c r="D439" s="145"/>
    </row>
    <row r="440" spans="1:4" x14ac:dyDescent="0.35">
      <c r="A440" s="140">
        <f t="shared" si="6"/>
        <v>439</v>
      </c>
      <c r="B440" s="143"/>
      <c r="C440" s="144"/>
      <c r="D440" s="145"/>
    </row>
    <row r="441" spans="1:4" x14ac:dyDescent="0.35">
      <c r="A441" s="140">
        <f t="shared" si="6"/>
        <v>440</v>
      </c>
      <c r="B441" s="143"/>
      <c r="C441" s="144"/>
      <c r="D441" s="145"/>
    </row>
    <row r="442" spans="1:4" x14ac:dyDescent="0.35">
      <c r="A442" s="140">
        <f t="shared" si="6"/>
        <v>441</v>
      </c>
      <c r="B442" s="143"/>
      <c r="C442" s="144"/>
      <c r="D442" s="145"/>
    </row>
    <row r="443" spans="1:4" x14ac:dyDescent="0.35">
      <c r="A443" s="140">
        <f t="shared" si="6"/>
        <v>442</v>
      </c>
      <c r="B443" s="143"/>
      <c r="C443" s="144"/>
      <c r="D443" s="145"/>
    </row>
    <row r="444" spans="1:4" x14ac:dyDescent="0.35">
      <c r="A444" s="140">
        <f t="shared" si="6"/>
        <v>443</v>
      </c>
      <c r="B444" s="143"/>
      <c r="C444" s="144"/>
      <c r="D444" s="145"/>
    </row>
    <row r="445" spans="1:4" x14ac:dyDescent="0.35">
      <c r="A445" s="140">
        <f t="shared" si="6"/>
        <v>444</v>
      </c>
      <c r="B445" s="143"/>
      <c r="C445" s="144"/>
      <c r="D445" s="145"/>
    </row>
    <row r="446" spans="1:4" x14ac:dyDescent="0.35">
      <c r="A446" s="140">
        <f t="shared" si="6"/>
        <v>445</v>
      </c>
      <c r="B446" s="143"/>
      <c r="C446" s="144"/>
      <c r="D446" s="145"/>
    </row>
    <row r="447" spans="1:4" x14ac:dyDescent="0.35">
      <c r="A447" s="140">
        <f t="shared" si="6"/>
        <v>446</v>
      </c>
      <c r="B447" s="143"/>
      <c r="C447" s="144"/>
      <c r="D447" s="145"/>
    </row>
    <row r="448" spans="1:4" x14ac:dyDescent="0.35">
      <c r="A448" s="140">
        <f t="shared" si="6"/>
        <v>447</v>
      </c>
      <c r="B448" s="143"/>
      <c r="C448" s="144"/>
      <c r="D448" s="145"/>
    </row>
    <row r="449" spans="1:4" x14ac:dyDescent="0.35">
      <c r="A449" s="140">
        <f t="shared" si="6"/>
        <v>448</v>
      </c>
      <c r="B449" s="143"/>
      <c r="C449" s="144"/>
      <c r="D449" s="145"/>
    </row>
    <row r="450" spans="1:4" x14ac:dyDescent="0.35">
      <c r="A450" s="140">
        <f t="shared" si="6"/>
        <v>449</v>
      </c>
      <c r="B450" s="143"/>
      <c r="C450" s="144"/>
      <c r="D450" s="145"/>
    </row>
    <row r="451" spans="1:4" x14ac:dyDescent="0.35">
      <c r="A451" s="140">
        <f t="shared" si="6"/>
        <v>450</v>
      </c>
      <c r="B451" s="143"/>
      <c r="C451" s="144"/>
      <c r="D451" s="145"/>
    </row>
    <row r="452" spans="1:4" x14ac:dyDescent="0.35">
      <c r="A452" s="140">
        <f t="shared" ref="A452:A515" si="7">A451+1</f>
        <v>451</v>
      </c>
      <c r="B452" s="143"/>
      <c r="C452" s="144"/>
      <c r="D452" s="145"/>
    </row>
    <row r="453" spans="1:4" x14ac:dyDescent="0.35">
      <c r="A453" s="140">
        <f t="shared" si="7"/>
        <v>452</v>
      </c>
      <c r="B453" s="143"/>
      <c r="C453" s="144"/>
      <c r="D453" s="145"/>
    </row>
    <row r="454" spans="1:4" x14ac:dyDescent="0.35">
      <c r="A454" s="140">
        <f t="shared" si="7"/>
        <v>453</v>
      </c>
      <c r="B454" s="143"/>
      <c r="C454" s="144"/>
      <c r="D454" s="145"/>
    </row>
    <row r="455" spans="1:4" x14ac:dyDescent="0.35">
      <c r="A455" s="140">
        <f t="shared" si="7"/>
        <v>454</v>
      </c>
      <c r="B455" s="143"/>
      <c r="C455" s="144"/>
      <c r="D455" s="145"/>
    </row>
    <row r="456" spans="1:4" x14ac:dyDescent="0.35">
      <c r="A456" s="140">
        <f t="shared" si="7"/>
        <v>455</v>
      </c>
      <c r="B456" s="143"/>
      <c r="C456" s="144"/>
      <c r="D456" s="145"/>
    </row>
    <row r="457" spans="1:4" x14ac:dyDescent="0.35">
      <c r="A457" s="140">
        <f t="shared" si="7"/>
        <v>456</v>
      </c>
      <c r="B457" s="143"/>
      <c r="C457" s="144"/>
      <c r="D457" s="145"/>
    </row>
    <row r="458" spans="1:4" x14ac:dyDescent="0.35">
      <c r="A458" s="140">
        <f t="shared" si="7"/>
        <v>457</v>
      </c>
      <c r="B458" s="143"/>
      <c r="C458" s="144"/>
      <c r="D458" s="145"/>
    </row>
    <row r="459" spans="1:4" x14ac:dyDescent="0.35">
      <c r="A459" s="140">
        <f t="shared" si="7"/>
        <v>458</v>
      </c>
      <c r="B459" s="143"/>
      <c r="C459" s="144"/>
      <c r="D459" s="145"/>
    </row>
    <row r="460" spans="1:4" x14ac:dyDescent="0.35">
      <c r="A460" s="140">
        <f t="shared" si="7"/>
        <v>459</v>
      </c>
      <c r="B460" s="143"/>
      <c r="C460" s="144"/>
      <c r="D460" s="145"/>
    </row>
    <row r="461" spans="1:4" x14ac:dyDescent="0.35">
      <c r="A461" s="140">
        <f t="shared" si="7"/>
        <v>460</v>
      </c>
      <c r="B461" s="143"/>
      <c r="C461" s="144"/>
      <c r="D461" s="145"/>
    </row>
    <row r="462" spans="1:4" x14ac:dyDescent="0.35">
      <c r="A462" s="140">
        <f t="shared" si="7"/>
        <v>461</v>
      </c>
      <c r="B462" s="143"/>
      <c r="C462" s="144"/>
      <c r="D462" s="145"/>
    </row>
    <row r="463" spans="1:4" x14ac:dyDescent="0.35">
      <c r="A463" s="140">
        <f t="shared" si="7"/>
        <v>462</v>
      </c>
      <c r="B463" s="143"/>
      <c r="C463" s="144"/>
      <c r="D463" s="145"/>
    </row>
    <row r="464" spans="1:4" x14ac:dyDescent="0.35">
      <c r="A464" s="140">
        <f t="shared" si="7"/>
        <v>463</v>
      </c>
      <c r="B464" s="143"/>
      <c r="C464" s="144"/>
      <c r="D464" s="145"/>
    </row>
    <row r="465" spans="1:4" x14ac:dyDescent="0.35">
      <c r="A465" s="140">
        <f t="shared" si="7"/>
        <v>464</v>
      </c>
      <c r="B465" s="143"/>
      <c r="C465" s="144"/>
      <c r="D465" s="145"/>
    </row>
    <row r="466" spans="1:4" x14ac:dyDescent="0.35">
      <c r="A466" s="140">
        <f t="shared" si="7"/>
        <v>465</v>
      </c>
      <c r="B466" s="143"/>
      <c r="C466" s="144"/>
      <c r="D466" s="145"/>
    </row>
    <row r="467" spans="1:4" x14ac:dyDescent="0.35">
      <c r="A467" s="140">
        <f t="shared" si="7"/>
        <v>466</v>
      </c>
      <c r="B467" s="143"/>
      <c r="C467" s="144"/>
      <c r="D467" s="145"/>
    </row>
    <row r="468" spans="1:4" x14ac:dyDescent="0.35">
      <c r="A468" s="140">
        <f t="shared" si="7"/>
        <v>467</v>
      </c>
      <c r="B468" s="143"/>
      <c r="C468" s="144"/>
      <c r="D468" s="145"/>
    </row>
    <row r="469" spans="1:4" x14ac:dyDescent="0.35">
      <c r="A469" s="140">
        <f t="shared" si="7"/>
        <v>468</v>
      </c>
      <c r="B469" s="143"/>
      <c r="C469" s="144"/>
      <c r="D469" s="145"/>
    </row>
    <row r="470" spans="1:4" x14ac:dyDescent="0.35">
      <c r="A470" s="140">
        <f t="shared" si="7"/>
        <v>469</v>
      </c>
      <c r="B470" s="143"/>
      <c r="C470" s="144"/>
      <c r="D470" s="145"/>
    </row>
    <row r="471" spans="1:4" x14ac:dyDescent="0.35">
      <c r="A471" s="140">
        <f t="shared" si="7"/>
        <v>470</v>
      </c>
      <c r="B471" s="143"/>
      <c r="C471" s="144"/>
      <c r="D471" s="145"/>
    </row>
    <row r="472" spans="1:4" x14ac:dyDescent="0.35">
      <c r="A472" s="140">
        <f t="shared" si="7"/>
        <v>471</v>
      </c>
      <c r="B472" s="143"/>
      <c r="C472" s="144"/>
      <c r="D472" s="145"/>
    </row>
    <row r="473" spans="1:4" x14ac:dyDescent="0.35">
      <c r="A473" s="140">
        <f t="shared" si="7"/>
        <v>472</v>
      </c>
      <c r="B473" s="143"/>
      <c r="C473" s="144"/>
      <c r="D473" s="145"/>
    </row>
    <row r="474" spans="1:4" x14ac:dyDescent="0.35">
      <c r="A474" s="140">
        <f t="shared" si="7"/>
        <v>473</v>
      </c>
      <c r="B474" s="143"/>
      <c r="C474" s="144"/>
      <c r="D474" s="145"/>
    </row>
    <row r="475" spans="1:4" x14ac:dyDescent="0.35">
      <c r="A475" s="140">
        <f t="shared" si="7"/>
        <v>474</v>
      </c>
      <c r="B475" s="143"/>
      <c r="C475" s="144"/>
      <c r="D475" s="145"/>
    </row>
    <row r="476" spans="1:4" x14ac:dyDescent="0.35">
      <c r="A476" s="140">
        <f t="shared" si="7"/>
        <v>475</v>
      </c>
      <c r="B476" s="143"/>
      <c r="C476" s="144"/>
      <c r="D476" s="145"/>
    </row>
    <row r="477" spans="1:4" x14ac:dyDescent="0.35">
      <c r="A477" s="140">
        <f t="shared" si="7"/>
        <v>476</v>
      </c>
      <c r="B477" s="143"/>
      <c r="C477" s="144"/>
      <c r="D477" s="145"/>
    </row>
    <row r="478" spans="1:4" x14ac:dyDescent="0.35">
      <c r="A478" s="140">
        <f t="shared" si="7"/>
        <v>477</v>
      </c>
      <c r="B478" s="143"/>
      <c r="C478" s="144"/>
      <c r="D478" s="145"/>
    </row>
    <row r="479" spans="1:4" x14ac:dyDescent="0.35">
      <c r="A479" s="140">
        <f t="shared" si="7"/>
        <v>478</v>
      </c>
      <c r="B479" s="143"/>
      <c r="C479" s="144"/>
      <c r="D479" s="145"/>
    </row>
    <row r="480" spans="1:4" x14ac:dyDescent="0.35">
      <c r="A480" s="140">
        <f t="shared" si="7"/>
        <v>479</v>
      </c>
      <c r="B480" s="143"/>
      <c r="C480" s="144"/>
      <c r="D480" s="145"/>
    </row>
    <row r="481" spans="1:4" x14ac:dyDescent="0.35">
      <c r="A481" s="140">
        <f t="shared" si="7"/>
        <v>480</v>
      </c>
      <c r="B481" s="143"/>
      <c r="C481" s="144"/>
      <c r="D481" s="145"/>
    </row>
    <row r="482" spans="1:4" x14ac:dyDescent="0.35">
      <c r="A482" s="140">
        <f t="shared" si="7"/>
        <v>481</v>
      </c>
      <c r="B482" s="143"/>
      <c r="C482" s="144"/>
      <c r="D482" s="145"/>
    </row>
    <row r="483" spans="1:4" x14ac:dyDescent="0.35">
      <c r="A483" s="140">
        <f t="shared" si="7"/>
        <v>482</v>
      </c>
      <c r="B483" s="143"/>
      <c r="C483" s="144"/>
      <c r="D483" s="145"/>
    </row>
    <row r="484" spans="1:4" x14ac:dyDescent="0.35">
      <c r="A484" s="140">
        <f t="shared" si="7"/>
        <v>483</v>
      </c>
      <c r="B484" s="143"/>
      <c r="C484" s="144"/>
      <c r="D484" s="145"/>
    </row>
    <row r="485" spans="1:4" x14ac:dyDescent="0.35">
      <c r="A485" s="140">
        <f t="shared" si="7"/>
        <v>484</v>
      </c>
      <c r="B485" s="143"/>
      <c r="C485" s="144"/>
      <c r="D485" s="145"/>
    </row>
    <row r="486" spans="1:4" x14ac:dyDescent="0.35">
      <c r="A486" s="140">
        <f t="shared" si="7"/>
        <v>485</v>
      </c>
      <c r="B486" s="143"/>
      <c r="C486" s="144"/>
      <c r="D486" s="145"/>
    </row>
    <row r="487" spans="1:4" x14ac:dyDescent="0.35">
      <c r="A487" s="140">
        <f t="shared" si="7"/>
        <v>486</v>
      </c>
      <c r="B487" s="143"/>
      <c r="C487" s="144"/>
      <c r="D487" s="145"/>
    </row>
    <row r="488" spans="1:4" x14ac:dyDescent="0.35">
      <c r="A488" s="140">
        <f t="shared" si="7"/>
        <v>487</v>
      </c>
      <c r="B488" s="143"/>
      <c r="C488" s="144"/>
      <c r="D488" s="145"/>
    </row>
    <row r="489" spans="1:4" x14ac:dyDescent="0.35">
      <c r="A489" s="140">
        <f t="shared" si="7"/>
        <v>488</v>
      </c>
      <c r="B489" s="143"/>
      <c r="C489" s="144"/>
      <c r="D489" s="145"/>
    </row>
    <row r="490" spans="1:4" x14ac:dyDescent="0.35">
      <c r="A490" s="140">
        <f t="shared" si="7"/>
        <v>489</v>
      </c>
      <c r="B490" s="143"/>
      <c r="C490" s="144"/>
      <c r="D490" s="145"/>
    </row>
    <row r="491" spans="1:4" x14ac:dyDescent="0.35">
      <c r="A491" s="140">
        <f t="shared" si="7"/>
        <v>490</v>
      </c>
      <c r="B491" s="143"/>
      <c r="C491" s="144"/>
      <c r="D491" s="145"/>
    </row>
    <row r="492" spans="1:4" x14ac:dyDescent="0.35">
      <c r="A492" s="140">
        <f t="shared" si="7"/>
        <v>491</v>
      </c>
      <c r="B492" s="143"/>
      <c r="C492" s="144"/>
      <c r="D492" s="145"/>
    </row>
    <row r="493" spans="1:4" x14ac:dyDescent="0.35">
      <c r="A493" s="140">
        <f t="shared" si="7"/>
        <v>492</v>
      </c>
      <c r="B493" s="143"/>
      <c r="C493" s="144"/>
      <c r="D493" s="145"/>
    </row>
    <row r="494" spans="1:4" x14ac:dyDescent="0.35">
      <c r="A494" s="140">
        <f t="shared" si="7"/>
        <v>493</v>
      </c>
      <c r="B494" s="143"/>
      <c r="C494" s="144"/>
      <c r="D494" s="145"/>
    </row>
    <row r="495" spans="1:4" x14ac:dyDescent="0.35">
      <c r="A495" s="140">
        <f t="shared" si="7"/>
        <v>494</v>
      </c>
      <c r="B495" s="143"/>
      <c r="C495" s="144"/>
      <c r="D495" s="145"/>
    </row>
    <row r="496" spans="1:4" x14ac:dyDescent="0.35">
      <c r="A496" s="140">
        <f t="shared" si="7"/>
        <v>495</v>
      </c>
      <c r="B496" s="143"/>
      <c r="C496" s="144"/>
      <c r="D496" s="145"/>
    </row>
    <row r="497" spans="1:4" x14ac:dyDescent="0.35">
      <c r="A497" s="140">
        <f t="shared" si="7"/>
        <v>496</v>
      </c>
      <c r="B497" s="143"/>
      <c r="C497" s="144"/>
      <c r="D497" s="145"/>
    </row>
    <row r="498" spans="1:4" x14ac:dyDescent="0.35">
      <c r="A498" s="140">
        <f t="shared" si="7"/>
        <v>497</v>
      </c>
      <c r="B498" s="143"/>
      <c r="C498" s="144"/>
      <c r="D498" s="145"/>
    </row>
    <row r="499" spans="1:4" x14ac:dyDescent="0.35">
      <c r="A499" s="140">
        <f t="shared" si="7"/>
        <v>498</v>
      </c>
      <c r="B499" s="143"/>
      <c r="C499" s="144"/>
      <c r="D499" s="145"/>
    </row>
    <row r="500" spans="1:4" x14ac:dyDescent="0.35">
      <c r="A500" s="140">
        <f t="shared" si="7"/>
        <v>499</v>
      </c>
      <c r="B500" s="143"/>
      <c r="C500" s="144"/>
      <c r="D500" s="145"/>
    </row>
    <row r="501" spans="1:4" x14ac:dyDescent="0.35">
      <c r="A501" s="140">
        <f t="shared" si="7"/>
        <v>500</v>
      </c>
      <c r="B501" s="143"/>
      <c r="C501" s="144"/>
      <c r="D501" s="145"/>
    </row>
    <row r="502" spans="1:4" x14ac:dyDescent="0.35">
      <c r="A502" s="140">
        <f t="shared" si="7"/>
        <v>501</v>
      </c>
      <c r="B502" s="143"/>
      <c r="C502" s="144"/>
      <c r="D502" s="145"/>
    </row>
    <row r="503" spans="1:4" x14ac:dyDescent="0.35">
      <c r="A503" s="140">
        <f t="shared" si="7"/>
        <v>502</v>
      </c>
      <c r="B503" s="143"/>
      <c r="C503" s="144"/>
      <c r="D503" s="145"/>
    </row>
    <row r="504" spans="1:4" x14ac:dyDescent="0.35">
      <c r="A504" s="140">
        <f t="shared" si="7"/>
        <v>503</v>
      </c>
      <c r="B504" s="143"/>
      <c r="C504" s="144"/>
      <c r="D504" s="145"/>
    </row>
    <row r="505" spans="1:4" x14ac:dyDescent="0.35">
      <c r="A505" s="140">
        <f t="shared" si="7"/>
        <v>504</v>
      </c>
      <c r="B505" s="143"/>
      <c r="C505" s="144"/>
      <c r="D505" s="145"/>
    </row>
    <row r="506" spans="1:4" x14ac:dyDescent="0.35">
      <c r="A506" s="140">
        <f t="shared" si="7"/>
        <v>505</v>
      </c>
      <c r="B506" s="143"/>
      <c r="C506" s="144"/>
      <c r="D506" s="145"/>
    </row>
    <row r="507" spans="1:4" x14ac:dyDescent="0.35">
      <c r="A507" s="140">
        <f t="shared" si="7"/>
        <v>506</v>
      </c>
      <c r="B507" s="143"/>
      <c r="C507" s="144"/>
      <c r="D507" s="145"/>
    </row>
    <row r="508" spans="1:4" x14ac:dyDescent="0.35">
      <c r="A508" s="140">
        <f t="shared" si="7"/>
        <v>507</v>
      </c>
      <c r="B508" s="143"/>
      <c r="C508" s="144"/>
      <c r="D508" s="145"/>
    </row>
    <row r="509" spans="1:4" x14ac:dyDescent="0.35">
      <c r="A509" s="140">
        <f t="shared" si="7"/>
        <v>508</v>
      </c>
      <c r="B509" s="143"/>
      <c r="C509" s="144"/>
      <c r="D509" s="145"/>
    </row>
    <row r="510" spans="1:4" x14ac:dyDescent="0.35">
      <c r="A510" s="140">
        <f t="shared" si="7"/>
        <v>509</v>
      </c>
      <c r="B510" s="143"/>
      <c r="C510" s="144"/>
      <c r="D510" s="145"/>
    </row>
    <row r="511" spans="1:4" x14ac:dyDescent="0.35">
      <c r="A511" s="140">
        <f t="shared" si="7"/>
        <v>510</v>
      </c>
      <c r="B511" s="143"/>
      <c r="C511" s="144"/>
      <c r="D511" s="145"/>
    </row>
    <row r="512" spans="1:4" x14ac:dyDescent="0.35">
      <c r="A512" s="140">
        <f t="shared" si="7"/>
        <v>511</v>
      </c>
      <c r="B512" s="143"/>
      <c r="C512" s="144"/>
      <c r="D512" s="145"/>
    </row>
    <row r="513" spans="1:4" x14ac:dyDescent="0.35">
      <c r="A513" s="140">
        <f t="shared" si="7"/>
        <v>512</v>
      </c>
      <c r="B513" s="143"/>
      <c r="C513" s="144"/>
      <c r="D513" s="145"/>
    </row>
    <row r="514" spans="1:4" x14ac:dyDescent="0.35">
      <c r="A514" s="140">
        <f t="shared" si="7"/>
        <v>513</v>
      </c>
      <c r="B514" s="143"/>
      <c r="C514" s="144"/>
      <c r="D514" s="145"/>
    </row>
    <row r="515" spans="1:4" x14ac:dyDescent="0.35">
      <c r="A515" s="140">
        <f t="shared" si="7"/>
        <v>514</v>
      </c>
      <c r="B515" s="143"/>
      <c r="C515" s="144"/>
      <c r="D515" s="145"/>
    </row>
    <row r="516" spans="1:4" x14ac:dyDescent="0.35">
      <c r="A516" s="140">
        <f t="shared" ref="A516:A579" si="8">A515+1</f>
        <v>515</v>
      </c>
      <c r="B516" s="143"/>
      <c r="C516" s="144"/>
      <c r="D516" s="145"/>
    </row>
    <row r="517" spans="1:4" x14ac:dyDescent="0.35">
      <c r="A517" s="140">
        <f t="shared" si="8"/>
        <v>516</v>
      </c>
      <c r="B517" s="143"/>
      <c r="C517" s="144"/>
      <c r="D517" s="145"/>
    </row>
    <row r="518" spans="1:4" x14ac:dyDescent="0.35">
      <c r="A518" s="140">
        <f t="shared" si="8"/>
        <v>517</v>
      </c>
      <c r="B518" s="143"/>
      <c r="C518" s="144"/>
      <c r="D518" s="145"/>
    </row>
    <row r="519" spans="1:4" x14ac:dyDescent="0.35">
      <c r="A519" s="140">
        <f t="shared" si="8"/>
        <v>518</v>
      </c>
      <c r="B519" s="143"/>
      <c r="C519" s="144"/>
      <c r="D519" s="145"/>
    </row>
    <row r="520" spans="1:4" x14ac:dyDescent="0.35">
      <c r="A520" s="140">
        <f t="shared" si="8"/>
        <v>519</v>
      </c>
      <c r="B520" s="143"/>
      <c r="C520" s="144"/>
      <c r="D520" s="145"/>
    </row>
    <row r="521" spans="1:4" x14ac:dyDescent="0.35">
      <c r="A521" s="140">
        <f t="shared" si="8"/>
        <v>520</v>
      </c>
      <c r="B521" s="143"/>
      <c r="C521" s="144"/>
      <c r="D521" s="145"/>
    </row>
    <row r="522" spans="1:4" x14ac:dyDescent="0.35">
      <c r="A522" s="140">
        <f t="shared" si="8"/>
        <v>521</v>
      </c>
      <c r="B522" s="143"/>
      <c r="C522" s="144"/>
      <c r="D522" s="145"/>
    </row>
    <row r="523" spans="1:4" x14ac:dyDescent="0.35">
      <c r="A523" s="140">
        <f t="shared" si="8"/>
        <v>522</v>
      </c>
      <c r="B523" s="143"/>
      <c r="C523" s="144"/>
      <c r="D523" s="145"/>
    </row>
    <row r="524" spans="1:4" x14ac:dyDescent="0.35">
      <c r="A524" s="140">
        <f t="shared" si="8"/>
        <v>523</v>
      </c>
      <c r="B524" s="143"/>
      <c r="C524" s="144"/>
      <c r="D524" s="145"/>
    </row>
    <row r="525" spans="1:4" x14ac:dyDescent="0.35">
      <c r="A525" s="140">
        <f t="shared" si="8"/>
        <v>524</v>
      </c>
      <c r="B525" s="143"/>
      <c r="C525" s="144"/>
      <c r="D525" s="145"/>
    </row>
    <row r="526" spans="1:4" x14ac:dyDescent="0.35">
      <c r="A526" s="140">
        <f t="shared" si="8"/>
        <v>525</v>
      </c>
      <c r="B526" s="143"/>
      <c r="C526" s="144"/>
      <c r="D526" s="145"/>
    </row>
    <row r="527" spans="1:4" x14ac:dyDescent="0.35">
      <c r="A527" s="140">
        <f t="shared" si="8"/>
        <v>526</v>
      </c>
      <c r="B527" s="143"/>
      <c r="C527" s="144"/>
      <c r="D527" s="145"/>
    </row>
    <row r="528" spans="1:4" x14ac:dyDescent="0.35">
      <c r="A528" s="140">
        <f t="shared" si="8"/>
        <v>527</v>
      </c>
      <c r="B528" s="143"/>
      <c r="C528" s="144"/>
      <c r="D528" s="145"/>
    </row>
    <row r="529" spans="1:4" x14ac:dyDescent="0.35">
      <c r="A529" s="140">
        <f t="shared" si="8"/>
        <v>528</v>
      </c>
      <c r="B529" s="143"/>
      <c r="C529" s="144"/>
      <c r="D529" s="145"/>
    </row>
    <row r="530" spans="1:4" x14ac:dyDescent="0.35">
      <c r="A530" s="140">
        <f t="shared" si="8"/>
        <v>529</v>
      </c>
      <c r="B530" s="143"/>
      <c r="C530" s="144"/>
      <c r="D530" s="145"/>
    </row>
    <row r="531" spans="1:4" x14ac:dyDescent="0.35">
      <c r="A531" s="140">
        <f t="shared" si="8"/>
        <v>530</v>
      </c>
      <c r="B531" s="143"/>
      <c r="C531" s="144"/>
      <c r="D531" s="145"/>
    </row>
    <row r="532" spans="1:4" x14ac:dyDescent="0.35">
      <c r="A532" s="140">
        <f t="shared" si="8"/>
        <v>531</v>
      </c>
      <c r="B532" s="143"/>
      <c r="C532" s="144"/>
      <c r="D532" s="145"/>
    </row>
    <row r="533" spans="1:4" x14ac:dyDescent="0.35">
      <c r="A533" s="140">
        <f t="shared" si="8"/>
        <v>532</v>
      </c>
      <c r="B533" s="143"/>
      <c r="C533" s="144"/>
      <c r="D533" s="145"/>
    </row>
    <row r="534" spans="1:4" x14ac:dyDescent="0.35">
      <c r="A534" s="140">
        <f t="shared" si="8"/>
        <v>533</v>
      </c>
      <c r="B534" s="143"/>
      <c r="C534" s="144"/>
      <c r="D534" s="145"/>
    </row>
    <row r="535" spans="1:4" x14ac:dyDescent="0.35">
      <c r="A535" s="140">
        <f t="shared" si="8"/>
        <v>534</v>
      </c>
      <c r="B535" s="143"/>
      <c r="C535" s="144"/>
      <c r="D535" s="145"/>
    </row>
    <row r="536" spans="1:4" x14ac:dyDescent="0.35">
      <c r="A536" s="140">
        <f t="shared" si="8"/>
        <v>535</v>
      </c>
      <c r="B536" s="143"/>
      <c r="C536" s="144"/>
      <c r="D536" s="145"/>
    </row>
    <row r="537" spans="1:4" x14ac:dyDescent="0.35">
      <c r="A537" s="140">
        <f t="shared" si="8"/>
        <v>536</v>
      </c>
      <c r="B537" s="143"/>
      <c r="C537" s="144"/>
      <c r="D537" s="145"/>
    </row>
    <row r="538" spans="1:4" x14ac:dyDescent="0.35">
      <c r="A538" s="140">
        <f t="shared" si="8"/>
        <v>537</v>
      </c>
      <c r="B538" s="143"/>
      <c r="C538" s="144"/>
      <c r="D538" s="145"/>
    </row>
    <row r="539" spans="1:4" x14ac:dyDescent="0.35">
      <c r="A539" s="140">
        <f t="shared" si="8"/>
        <v>538</v>
      </c>
      <c r="B539" s="143"/>
      <c r="C539" s="144"/>
      <c r="D539" s="145"/>
    </row>
    <row r="540" spans="1:4" x14ac:dyDescent="0.35">
      <c r="A540" s="140">
        <f t="shared" si="8"/>
        <v>539</v>
      </c>
      <c r="B540" s="143"/>
      <c r="C540" s="144"/>
      <c r="D540" s="145"/>
    </row>
    <row r="541" spans="1:4" x14ac:dyDescent="0.35">
      <c r="A541" s="140">
        <f t="shared" si="8"/>
        <v>540</v>
      </c>
      <c r="B541" s="143"/>
      <c r="C541" s="144"/>
      <c r="D541" s="145"/>
    </row>
    <row r="542" spans="1:4" x14ac:dyDescent="0.35">
      <c r="A542" s="140">
        <f t="shared" si="8"/>
        <v>541</v>
      </c>
      <c r="B542" s="143"/>
      <c r="C542" s="144"/>
      <c r="D542" s="145"/>
    </row>
    <row r="543" spans="1:4" x14ac:dyDescent="0.35">
      <c r="A543" s="140">
        <f t="shared" si="8"/>
        <v>542</v>
      </c>
      <c r="B543" s="143"/>
      <c r="C543" s="144"/>
      <c r="D543" s="145"/>
    </row>
    <row r="544" spans="1:4" x14ac:dyDescent="0.35">
      <c r="A544" s="140">
        <f t="shared" si="8"/>
        <v>543</v>
      </c>
      <c r="B544" s="143"/>
      <c r="C544" s="144"/>
      <c r="D544" s="145"/>
    </row>
    <row r="545" spans="1:4" x14ac:dyDescent="0.35">
      <c r="A545" s="140">
        <f t="shared" si="8"/>
        <v>544</v>
      </c>
      <c r="B545" s="143"/>
      <c r="C545" s="144"/>
      <c r="D545" s="145"/>
    </row>
    <row r="546" spans="1:4" x14ac:dyDescent="0.35">
      <c r="A546" s="140">
        <f t="shared" si="8"/>
        <v>545</v>
      </c>
      <c r="B546" s="143"/>
      <c r="C546" s="144"/>
      <c r="D546" s="145"/>
    </row>
    <row r="547" spans="1:4" x14ac:dyDescent="0.35">
      <c r="A547" s="140">
        <f t="shared" si="8"/>
        <v>546</v>
      </c>
      <c r="B547" s="143"/>
      <c r="C547" s="144"/>
      <c r="D547" s="145"/>
    </row>
    <row r="548" spans="1:4" x14ac:dyDescent="0.35">
      <c r="A548" s="140">
        <f t="shared" si="8"/>
        <v>547</v>
      </c>
      <c r="B548" s="143"/>
      <c r="C548" s="144"/>
      <c r="D548" s="145"/>
    </row>
    <row r="549" spans="1:4" x14ac:dyDescent="0.35">
      <c r="A549" s="140">
        <f t="shared" si="8"/>
        <v>548</v>
      </c>
      <c r="B549" s="143"/>
      <c r="C549" s="144"/>
      <c r="D549" s="145"/>
    </row>
    <row r="550" spans="1:4" x14ac:dyDescent="0.35">
      <c r="A550" s="140">
        <f t="shared" si="8"/>
        <v>549</v>
      </c>
      <c r="B550" s="143"/>
      <c r="C550" s="144"/>
      <c r="D550" s="145"/>
    </row>
    <row r="551" spans="1:4" x14ac:dyDescent="0.35">
      <c r="A551" s="140">
        <f t="shared" si="8"/>
        <v>550</v>
      </c>
      <c r="B551" s="143"/>
      <c r="C551" s="144"/>
      <c r="D551" s="145"/>
    </row>
    <row r="552" spans="1:4" x14ac:dyDescent="0.35">
      <c r="A552" s="140">
        <f t="shared" si="8"/>
        <v>551</v>
      </c>
      <c r="B552" s="143"/>
      <c r="C552" s="144"/>
      <c r="D552" s="145"/>
    </row>
    <row r="553" spans="1:4" x14ac:dyDescent="0.35">
      <c r="A553" s="140">
        <f t="shared" si="8"/>
        <v>552</v>
      </c>
      <c r="B553" s="143"/>
      <c r="C553" s="144"/>
      <c r="D553" s="145"/>
    </row>
    <row r="554" spans="1:4" x14ac:dyDescent="0.35">
      <c r="A554" s="140">
        <f t="shared" si="8"/>
        <v>553</v>
      </c>
      <c r="B554" s="143"/>
      <c r="C554" s="144"/>
      <c r="D554" s="145"/>
    </row>
    <row r="555" spans="1:4" x14ac:dyDescent="0.35">
      <c r="A555" s="140">
        <f t="shared" si="8"/>
        <v>554</v>
      </c>
      <c r="B555" s="143"/>
      <c r="C555" s="144"/>
      <c r="D555" s="145"/>
    </row>
    <row r="556" spans="1:4" x14ac:dyDescent="0.35">
      <c r="A556" s="140">
        <f t="shared" si="8"/>
        <v>555</v>
      </c>
      <c r="B556" s="143"/>
      <c r="C556" s="144"/>
      <c r="D556" s="145"/>
    </row>
    <row r="557" spans="1:4" x14ac:dyDescent="0.35">
      <c r="A557" s="140">
        <f t="shared" si="8"/>
        <v>556</v>
      </c>
      <c r="B557" s="143"/>
      <c r="C557" s="144"/>
      <c r="D557" s="145"/>
    </row>
    <row r="558" spans="1:4" x14ac:dyDescent="0.35">
      <c r="A558" s="140">
        <f t="shared" si="8"/>
        <v>557</v>
      </c>
      <c r="B558" s="143"/>
      <c r="C558" s="144"/>
      <c r="D558" s="145"/>
    </row>
    <row r="559" spans="1:4" x14ac:dyDescent="0.35">
      <c r="A559" s="140">
        <f t="shared" si="8"/>
        <v>558</v>
      </c>
      <c r="B559" s="143"/>
      <c r="C559" s="144"/>
      <c r="D559" s="145"/>
    </row>
    <row r="560" spans="1:4" x14ac:dyDescent="0.35">
      <c r="A560" s="140">
        <f t="shared" si="8"/>
        <v>559</v>
      </c>
      <c r="B560" s="143"/>
      <c r="C560" s="144"/>
      <c r="D560" s="145"/>
    </row>
    <row r="561" spans="1:4" x14ac:dyDescent="0.35">
      <c r="A561" s="140">
        <f t="shared" si="8"/>
        <v>560</v>
      </c>
      <c r="B561" s="143"/>
      <c r="C561" s="144"/>
      <c r="D561" s="145"/>
    </row>
    <row r="562" spans="1:4" x14ac:dyDescent="0.35">
      <c r="A562" s="140">
        <f t="shared" si="8"/>
        <v>561</v>
      </c>
      <c r="B562" s="143"/>
      <c r="C562" s="144"/>
      <c r="D562" s="145"/>
    </row>
    <row r="563" spans="1:4" x14ac:dyDescent="0.35">
      <c r="A563" s="140">
        <f t="shared" si="8"/>
        <v>562</v>
      </c>
      <c r="B563" s="143"/>
      <c r="C563" s="144"/>
      <c r="D563" s="145"/>
    </row>
    <row r="564" spans="1:4" x14ac:dyDescent="0.35">
      <c r="A564" s="140">
        <f t="shared" si="8"/>
        <v>563</v>
      </c>
      <c r="B564" s="143"/>
      <c r="C564" s="144"/>
      <c r="D564" s="145"/>
    </row>
    <row r="565" spans="1:4" x14ac:dyDescent="0.35">
      <c r="A565" s="140">
        <f t="shared" si="8"/>
        <v>564</v>
      </c>
      <c r="B565" s="143"/>
      <c r="C565" s="144"/>
      <c r="D565" s="145"/>
    </row>
    <row r="566" spans="1:4" x14ac:dyDescent="0.35">
      <c r="A566" s="140">
        <f t="shared" si="8"/>
        <v>565</v>
      </c>
      <c r="B566" s="143"/>
      <c r="C566" s="144"/>
      <c r="D566" s="145"/>
    </row>
    <row r="567" spans="1:4" x14ac:dyDescent="0.35">
      <c r="A567" s="140">
        <f t="shared" si="8"/>
        <v>566</v>
      </c>
      <c r="B567" s="143"/>
      <c r="C567" s="144"/>
      <c r="D567" s="145"/>
    </row>
    <row r="568" spans="1:4" x14ac:dyDescent="0.35">
      <c r="A568" s="140">
        <f t="shared" si="8"/>
        <v>567</v>
      </c>
      <c r="B568" s="143"/>
      <c r="C568" s="144"/>
      <c r="D568" s="145"/>
    </row>
    <row r="569" spans="1:4" x14ac:dyDescent="0.35">
      <c r="A569" s="140">
        <f t="shared" si="8"/>
        <v>568</v>
      </c>
      <c r="B569" s="143"/>
      <c r="C569" s="144"/>
      <c r="D569" s="145"/>
    </row>
    <row r="570" spans="1:4" x14ac:dyDescent="0.35">
      <c r="A570" s="140">
        <f t="shared" si="8"/>
        <v>569</v>
      </c>
      <c r="B570" s="143"/>
      <c r="C570" s="144"/>
      <c r="D570" s="145"/>
    </row>
    <row r="571" spans="1:4" x14ac:dyDescent="0.35">
      <c r="A571" s="140">
        <f t="shared" si="8"/>
        <v>570</v>
      </c>
      <c r="B571" s="143"/>
      <c r="C571" s="144"/>
      <c r="D571" s="145"/>
    </row>
    <row r="572" spans="1:4" x14ac:dyDescent="0.35">
      <c r="A572" s="140">
        <f t="shared" si="8"/>
        <v>571</v>
      </c>
      <c r="B572" s="143"/>
      <c r="C572" s="144"/>
      <c r="D572" s="145"/>
    </row>
    <row r="573" spans="1:4" x14ac:dyDescent="0.35">
      <c r="A573" s="140">
        <f t="shared" si="8"/>
        <v>572</v>
      </c>
      <c r="B573" s="143"/>
      <c r="C573" s="144"/>
      <c r="D573" s="145"/>
    </row>
    <row r="574" spans="1:4" x14ac:dyDescent="0.35">
      <c r="A574" s="140">
        <f t="shared" si="8"/>
        <v>573</v>
      </c>
      <c r="B574" s="143"/>
      <c r="C574" s="144"/>
      <c r="D574" s="145"/>
    </row>
    <row r="575" spans="1:4" x14ac:dyDescent="0.35">
      <c r="A575" s="140">
        <f t="shared" si="8"/>
        <v>574</v>
      </c>
      <c r="B575" s="143"/>
      <c r="C575" s="144"/>
      <c r="D575" s="145"/>
    </row>
    <row r="576" spans="1:4" x14ac:dyDescent="0.35">
      <c r="A576" s="140">
        <f t="shared" si="8"/>
        <v>575</v>
      </c>
      <c r="B576" s="143"/>
      <c r="C576" s="144"/>
      <c r="D576" s="145"/>
    </row>
    <row r="577" spans="1:4" x14ac:dyDescent="0.35">
      <c r="A577" s="140">
        <f t="shared" si="8"/>
        <v>576</v>
      </c>
      <c r="B577" s="143"/>
      <c r="C577" s="144"/>
      <c r="D577" s="145"/>
    </row>
    <row r="578" spans="1:4" x14ac:dyDescent="0.35">
      <c r="A578" s="140">
        <f t="shared" si="8"/>
        <v>577</v>
      </c>
      <c r="B578" s="143"/>
      <c r="C578" s="144"/>
      <c r="D578" s="145"/>
    </row>
    <row r="579" spans="1:4" x14ac:dyDescent="0.35">
      <c r="A579" s="140">
        <f t="shared" si="8"/>
        <v>578</v>
      </c>
      <c r="B579" s="143"/>
      <c r="C579" s="144"/>
      <c r="D579" s="145"/>
    </row>
    <row r="580" spans="1:4" x14ac:dyDescent="0.35">
      <c r="A580" s="140">
        <f t="shared" ref="A580:A643" si="9">A579+1</f>
        <v>579</v>
      </c>
      <c r="B580" s="143"/>
      <c r="C580" s="144"/>
      <c r="D580" s="145"/>
    </row>
    <row r="581" spans="1:4" x14ac:dyDescent="0.35">
      <c r="A581" s="140">
        <f t="shared" si="9"/>
        <v>580</v>
      </c>
      <c r="B581" s="143"/>
      <c r="C581" s="144"/>
      <c r="D581" s="145"/>
    </row>
    <row r="582" spans="1:4" x14ac:dyDescent="0.35">
      <c r="A582" s="140">
        <f t="shared" si="9"/>
        <v>581</v>
      </c>
      <c r="B582" s="143"/>
      <c r="C582" s="144"/>
      <c r="D582" s="145"/>
    </row>
    <row r="583" spans="1:4" x14ac:dyDescent="0.35">
      <c r="A583" s="140">
        <f t="shared" si="9"/>
        <v>582</v>
      </c>
      <c r="B583" s="143"/>
      <c r="C583" s="144"/>
      <c r="D583" s="145"/>
    </row>
    <row r="584" spans="1:4" x14ac:dyDescent="0.35">
      <c r="A584" s="140">
        <f t="shared" si="9"/>
        <v>583</v>
      </c>
      <c r="B584" s="143"/>
      <c r="C584" s="144"/>
      <c r="D584" s="145"/>
    </row>
    <row r="585" spans="1:4" x14ac:dyDescent="0.35">
      <c r="A585" s="140">
        <f t="shared" si="9"/>
        <v>584</v>
      </c>
      <c r="B585" s="143"/>
      <c r="C585" s="144"/>
      <c r="D585" s="145"/>
    </row>
    <row r="586" spans="1:4" x14ac:dyDescent="0.35">
      <c r="A586" s="140">
        <f t="shared" si="9"/>
        <v>585</v>
      </c>
      <c r="B586" s="143"/>
      <c r="C586" s="144"/>
      <c r="D586" s="145"/>
    </row>
    <row r="587" spans="1:4" x14ac:dyDescent="0.35">
      <c r="A587" s="140">
        <f t="shared" si="9"/>
        <v>586</v>
      </c>
      <c r="B587" s="143"/>
      <c r="C587" s="144"/>
      <c r="D587" s="145"/>
    </row>
    <row r="588" spans="1:4" x14ac:dyDescent="0.35">
      <c r="A588" s="140">
        <f t="shared" si="9"/>
        <v>587</v>
      </c>
      <c r="B588" s="143"/>
      <c r="C588" s="144"/>
      <c r="D588" s="145"/>
    </row>
    <row r="589" spans="1:4" x14ac:dyDescent="0.35">
      <c r="A589" s="140">
        <f t="shared" si="9"/>
        <v>588</v>
      </c>
      <c r="B589" s="143"/>
      <c r="C589" s="144"/>
      <c r="D589" s="145"/>
    </row>
    <row r="590" spans="1:4" x14ac:dyDescent="0.35">
      <c r="A590" s="140">
        <f t="shared" si="9"/>
        <v>589</v>
      </c>
      <c r="B590" s="143"/>
      <c r="C590" s="144"/>
      <c r="D590" s="145"/>
    </row>
    <row r="591" spans="1:4" x14ac:dyDescent="0.35">
      <c r="A591" s="140">
        <f t="shared" si="9"/>
        <v>590</v>
      </c>
      <c r="B591" s="143"/>
      <c r="C591" s="144"/>
      <c r="D591" s="145"/>
    </row>
    <row r="592" spans="1:4" x14ac:dyDescent="0.35">
      <c r="A592" s="140">
        <f t="shared" si="9"/>
        <v>591</v>
      </c>
      <c r="B592" s="143"/>
      <c r="C592" s="144"/>
      <c r="D592" s="145"/>
    </row>
    <row r="593" spans="1:4" x14ac:dyDescent="0.35">
      <c r="A593" s="140">
        <f t="shared" si="9"/>
        <v>592</v>
      </c>
      <c r="B593" s="143"/>
      <c r="C593" s="144"/>
      <c r="D593" s="145"/>
    </row>
    <row r="594" spans="1:4" x14ac:dyDescent="0.35">
      <c r="A594" s="140">
        <f t="shared" si="9"/>
        <v>593</v>
      </c>
      <c r="B594" s="143"/>
      <c r="C594" s="144"/>
      <c r="D594" s="145"/>
    </row>
    <row r="595" spans="1:4" x14ac:dyDescent="0.35">
      <c r="A595" s="140">
        <f t="shared" si="9"/>
        <v>594</v>
      </c>
      <c r="B595" s="143"/>
      <c r="C595" s="144"/>
      <c r="D595" s="145"/>
    </row>
    <row r="596" spans="1:4" x14ac:dyDescent="0.35">
      <c r="A596" s="140">
        <f t="shared" si="9"/>
        <v>595</v>
      </c>
      <c r="B596" s="143"/>
      <c r="C596" s="144"/>
      <c r="D596" s="145"/>
    </row>
    <row r="597" spans="1:4" x14ac:dyDescent="0.35">
      <c r="A597" s="140">
        <f t="shared" si="9"/>
        <v>596</v>
      </c>
      <c r="B597" s="143"/>
      <c r="C597" s="144"/>
      <c r="D597" s="145"/>
    </row>
    <row r="598" spans="1:4" x14ac:dyDescent="0.35">
      <c r="A598" s="140">
        <f t="shared" si="9"/>
        <v>597</v>
      </c>
      <c r="B598" s="143"/>
      <c r="C598" s="144"/>
      <c r="D598" s="145"/>
    </row>
    <row r="599" spans="1:4" x14ac:dyDescent="0.35">
      <c r="A599" s="140">
        <f t="shared" si="9"/>
        <v>598</v>
      </c>
      <c r="B599" s="143"/>
      <c r="C599" s="144"/>
      <c r="D599" s="145"/>
    </row>
    <row r="600" spans="1:4" x14ac:dyDescent="0.35">
      <c r="A600" s="140">
        <f t="shared" si="9"/>
        <v>599</v>
      </c>
      <c r="B600" s="143"/>
      <c r="C600" s="144"/>
      <c r="D600" s="145"/>
    </row>
    <row r="601" spans="1:4" x14ac:dyDescent="0.35">
      <c r="A601" s="140">
        <f t="shared" si="9"/>
        <v>600</v>
      </c>
      <c r="B601" s="143"/>
      <c r="C601" s="144"/>
      <c r="D601" s="145"/>
    </row>
    <row r="602" spans="1:4" x14ac:dyDescent="0.35">
      <c r="A602" s="140">
        <f t="shared" si="9"/>
        <v>601</v>
      </c>
      <c r="B602" s="143"/>
      <c r="C602" s="144"/>
      <c r="D602" s="145"/>
    </row>
    <row r="603" spans="1:4" x14ac:dyDescent="0.35">
      <c r="A603" s="140">
        <f t="shared" si="9"/>
        <v>602</v>
      </c>
      <c r="B603" s="143"/>
      <c r="C603" s="144"/>
      <c r="D603" s="145"/>
    </row>
    <row r="604" spans="1:4" x14ac:dyDescent="0.35">
      <c r="A604" s="140">
        <f t="shared" si="9"/>
        <v>603</v>
      </c>
      <c r="B604" s="143"/>
      <c r="C604" s="144"/>
      <c r="D604" s="145"/>
    </row>
    <row r="605" spans="1:4" x14ac:dyDescent="0.35">
      <c r="A605" s="140">
        <f t="shared" si="9"/>
        <v>604</v>
      </c>
      <c r="B605" s="143"/>
      <c r="C605" s="144"/>
      <c r="D605" s="145"/>
    </row>
    <row r="606" spans="1:4" x14ac:dyDescent="0.35">
      <c r="A606" s="140">
        <f t="shared" si="9"/>
        <v>605</v>
      </c>
      <c r="B606" s="143"/>
      <c r="C606" s="144"/>
      <c r="D606" s="145"/>
    </row>
    <row r="607" spans="1:4" x14ac:dyDescent="0.35">
      <c r="A607" s="140">
        <f t="shared" si="9"/>
        <v>606</v>
      </c>
      <c r="B607" s="143"/>
      <c r="C607" s="144"/>
      <c r="D607" s="145"/>
    </row>
    <row r="608" spans="1:4" x14ac:dyDescent="0.35">
      <c r="A608" s="140">
        <f t="shared" si="9"/>
        <v>607</v>
      </c>
      <c r="B608" s="143"/>
      <c r="C608" s="144"/>
      <c r="D608" s="145"/>
    </row>
    <row r="609" spans="1:4" x14ac:dyDescent="0.35">
      <c r="A609" s="140">
        <f t="shared" si="9"/>
        <v>608</v>
      </c>
      <c r="B609" s="143"/>
      <c r="C609" s="144"/>
      <c r="D609" s="145"/>
    </row>
    <row r="610" spans="1:4" x14ac:dyDescent="0.35">
      <c r="A610" s="140">
        <f t="shared" si="9"/>
        <v>609</v>
      </c>
      <c r="B610" s="143"/>
      <c r="C610" s="144"/>
      <c r="D610" s="145"/>
    </row>
    <row r="611" spans="1:4" x14ac:dyDescent="0.35">
      <c r="A611" s="140">
        <f t="shared" si="9"/>
        <v>610</v>
      </c>
      <c r="B611" s="143"/>
      <c r="C611" s="144"/>
      <c r="D611" s="145"/>
    </row>
    <row r="612" spans="1:4" x14ac:dyDescent="0.35">
      <c r="A612" s="140">
        <f t="shared" si="9"/>
        <v>611</v>
      </c>
      <c r="B612" s="143"/>
      <c r="C612" s="144"/>
      <c r="D612" s="145"/>
    </row>
    <row r="613" spans="1:4" x14ac:dyDescent="0.35">
      <c r="A613" s="140">
        <f t="shared" si="9"/>
        <v>612</v>
      </c>
      <c r="B613" s="143"/>
      <c r="C613" s="144"/>
      <c r="D613" s="145"/>
    </row>
    <row r="614" spans="1:4" x14ac:dyDescent="0.35">
      <c r="A614" s="140">
        <f t="shared" si="9"/>
        <v>613</v>
      </c>
      <c r="B614" s="143"/>
      <c r="C614" s="144"/>
      <c r="D614" s="145"/>
    </row>
    <row r="615" spans="1:4" x14ac:dyDescent="0.35">
      <c r="A615" s="140">
        <f t="shared" si="9"/>
        <v>614</v>
      </c>
      <c r="B615" s="143"/>
      <c r="C615" s="144"/>
      <c r="D615" s="145"/>
    </row>
    <row r="616" spans="1:4" x14ac:dyDescent="0.35">
      <c r="A616" s="140">
        <f t="shared" si="9"/>
        <v>615</v>
      </c>
      <c r="B616" s="143"/>
      <c r="C616" s="144"/>
      <c r="D616" s="145"/>
    </row>
    <row r="617" spans="1:4" x14ac:dyDescent="0.35">
      <c r="A617" s="140">
        <f t="shared" si="9"/>
        <v>616</v>
      </c>
      <c r="B617" s="143"/>
      <c r="C617" s="144"/>
      <c r="D617" s="145"/>
    </row>
    <row r="618" spans="1:4" x14ac:dyDescent="0.35">
      <c r="A618" s="140">
        <f t="shared" si="9"/>
        <v>617</v>
      </c>
      <c r="B618" s="143"/>
      <c r="C618" s="144"/>
      <c r="D618" s="145"/>
    </row>
    <row r="619" spans="1:4" x14ac:dyDescent="0.35">
      <c r="A619" s="140">
        <f t="shared" si="9"/>
        <v>618</v>
      </c>
      <c r="B619" s="143"/>
      <c r="C619" s="144"/>
      <c r="D619" s="145"/>
    </row>
    <row r="620" spans="1:4" x14ac:dyDescent="0.35">
      <c r="A620" s="140">
        <f t="shared" si="9"/>
        <v>619</v>
      </c>
      <c r="B620" s="143"/>
      <c r="C620" s="144"/>
      <c r="D620" s="145"/>
    </row>
    <row r="621" spans="1:4" x14ac:dyDescent="0.35">
      <c r="A621" s="140">
        <f t="shared" si="9"/>
        <v>620</v>
      </c>
      <c r="B621" s="143"/>
      <c r="C621" s="144"/>
      <c r="D621" s="145"/>
    </row>
    <row r="622" spans="1:4" x14ac:dyDescent="0.35">
      <c r="A622" s="140">
        <f t="shared" si="9"/>
        <v>621</v>
      </c>
      <c r="B622" s="143"/>
      <c r="C622" s="144"/>
      <c r="D622" s="145"/>
    </row>
    <row r="623" spans="1:4" x14ac:dyDescent="0.35">
      <c r="A623" s="140">
        <f t="shared" si="9"/>
        <v>622</v>
      </c>
      <c r="B623" s="143"/>
      <c r="C623" s="144"/>
      <c r="D623" s="145"/>
    </row>
    <row r="624" spans="1:4" x14ac:dyDescent="0.35">
      <c r="A624" s="140">
        <f t="shared" si="9"/>
        <v>623</v>
      </c>
      <c r="B624" s="143"/>
      <c r="C624" s="144"/>
      <c r="D624" s="145"/>
    </row>
    <row r="625" spans="1:4" x14ac:dyDescent="0.35">
      <c r="A625" s="140">
        <f t="shared" si="9"/>
        <v>624</v>
      </c>
      <c r="B625" s="143"/>
      <c r="C625" s="144"/>
      <c r="D625" s="145"/>
    </row>
    <row r="626" spans="1:4" x14ac:dyDescent="0.35">
      <c r="A626" s="140">
        <f t="shared" si="9"/>
        <v>625</v>
      </c>
      <c r="B626" s="143"/>
      <c r="C626" s="144"/>
      <c r="D626" s="145"/>
    </row>
    <row r="627" spans="1:4" x14ac:dyDescent="0.35">
      <c r="A627" s="140">
        <f t="shared" si="9"/>
        <v>626</v>
      </c>
      <c r="B627" s="143"/>
      <c r="C627" s="144"/>
      <c r="D627" s="145"/>
    </row>
    <row r="628" spans="1:4" x14ac:dyDescent="0.35">
      <c r="A628" s="140">
        <f t="shared" si="9"/>
        <v>627</v>
      </c>
      <c r="B628" s="143"/>
      <c r="C628" s="144"/>
      <c r="D628" s="145"/>
    </row>
    <row r="629" spans="1:4" x14ac:dyDescent="0.35">
      <c r="A629" s="140">
        <f t="shared" si="9"/>
        <v>628</v>
      </c>
      <c r="B629" s="143"/>
      <c r="C629" s="144"/>
      <c r="D629" s="145"/>
    </row>
    <row r="630" spans="1:4" x14ac:dyDescent="0.35">
      <c r="A630" s="140">
        <f t="shared" si="9"/>
        <v>629</v>
      </c>
      <c r="B630" s="143"/>
      <c r="C630" s="144"/>
      <c r="D630" s="145"/>
    </row>
    <row r="631" spans="1:4" x14ac:dyDescent="0.35">
      <c r="A631" s="140">
        <f t="shared" si="9"/>
        <v>630</v>
      </c>
      <c r="B631" s="143"/>
      <c r="C631" s="144"/>
      <c r="D631" s="145"/>
    </row>
    <row r="632" spans="1:4" x14ac:dyDescent="0.35">
      <c r="A632" s="140">
        <f t="shared" si="9"/>
        <v>631</v>
      </c>
      <c r="B632" s="143"/>
      <c r="C632" s="144"/>
      <c r="D632" s="145"/>
    </row>
    <row r="633" spans="1:4" x14ac:dyDescent="0.35">
      <c r="A633" s="140">
        <f t="shared" si="9"/>
        <v>632</v>
      </c>
      <c r="B633" s="143"/>
      <c r="C633" s="144"/>
      <c r="D633" s="145"/>
    </row>
    <row r="634" spans="1:4" x14ac:dyDescent="0.35">
      <c r="A634" s="140">
        <f t="shared" si="9"/>
        <v>633</v>
      </c>
      <c r="B634" s="143"/>
      <c r="C634" s="144"/>
      <c r="D634" s="145"/>
    </row>
    <row r="635" spans="1:4" x14ac:dyDescent="0.35">
      <c r="A635" s="140">
        <f t="shared" si="9"/>
        <v>634</v>
      </c>
      <c r="B635" s="143"/>
      <c r="C635" s="144"/>
      <c r="D635" s="145"/>
    </row>
    <row r="636" spans="1:4" x14ac:dyDescent="0.35">
      <c r="A636" s="140">
        <f t="shared" si="9"/>
        <v>635</v>
      </c>
      <c r="B636" s="143"/>
      <c r="C636" s="144"/>
      <c r="D636" s="145"/>
    </row>
    <row r="637" spans="1:4" x14ac:dyDescent="0.35">
      <c r="A637" s="140">
        <f t="shared" si="9"/>
        <v>636</v>
      </c>
      <c r="B637" s="143"/>
      <c r="C637" s="144"/>
      <c r="D637" s="145"/>
    </row>
    <row r="638" spans="1:4" x14ac:dyDescent="0.35">
      <c r="A638" s="140">
        <f t="shared" si="9"/>
        <v>637</v>
      </c>
      <c r="B638" s="143"/>
      <c r="C638" s="144"/>
      <c r="D638" s="145"/>
    </row>
    <row r="639" spans="1:4" x14ac:dyDescent="0.35">
      <c r="A639" s="140">
        <f t="shared" si="9"/>
        <v>638</v>
      </c>
      <c r="B639" s="143"/>
      <c r="C639" s="144"/>
      <c r="D639" s="145"/>
    </row>
    <row r="640" spans="1:4" x14ac:dyDescent="0.35">
      <c r="A640" s="140">
        <f t="shared" si="9"/>
        <v>639</v>
      </c>
      <c r="B640" s="143"/>
      <c r="C640" s="144"/>
      <c r="D640" s="145"/>
    </row>
    <row r="641" spans="1:4" x14ac:dyDescent="0.35">
      <c r="A641" s="140">
        <f t="shared" si="9"/>
        <v>640</v>
      </c>
      <c r="B641" s="143"/>
      <c r="C641" s="144"/>
      <c r="D641" s="145"/>
    </row>
    <row r="642" spans="1:4" x14ac:dyDescent="0.35">
      <c r="A642" s="140">
        <f t="shared" si="9"/>
        <v>641</v>
      </c>
      <c r="B642" s="143"/>
      <c r="C642" s="144"/>
      <c r="D642" s="145"/>
    </row>
    <row r="643" spans="1:4" x14ac:dyDescent="0.35">
      <c r="A643" s="140">
        <f t="shared" si="9"/>
        <v>642</v>
      </c>
      <c r="B643" s="143"/>
      <c r="C643" s="144"/>
      <c r="D643" s="145"/>
    </row>
    <row r="644" spans="1:4" x14ac:dyDescent="0.35">
      <c r="A644" s="140">
        <f t="shared" ref="A644:A707" si="10">A643+1</f>
        <v>643</v>
      </c>
      <c r="B644" s="143"/>
      <c r="C644" s="144"/>
      <c r="D644" s="145"/>
    </row>
    <row r="645" spans="1:4" x14ac:dyDescent="0.35">
      <c r="A645" s="140">
        <f t="shared" si="10"/>
        <v>644</v>
      </c>
      <c r="B645" s="143"/>
      <c r="C645" s="144"/>
      <c r="D645" s="145"/>
    </row>
    <row r="646" spans="1:4" x14ac:dyDescent="0.35">
      <c r="A646" s="140">
        <f t="shared" si="10"/>
        <v>645</v>
      </c>
      <c r="B646" s="143"/>
      <c r="C646" s="144"/>
      <c r="D646" s="145"/>
    </row>
    <row r="647" spans="1:4" x14ac:dyDescent="0.35">
      <c r="A647" s="140">
        <f t="shared" si="10"/>
        <v>646</v>
      </c>
      <c r="B647" s="143"/>
      <c r="C647" s="144"/>
      <c r="D647" s="145"/>
    </row>
    <row r="648" spans="1:4" x14ac:dyDescent="0.35">
      <c r="A648" s="140">
        <f t="shared" si="10"/>
        <v>647</v>
      </c>
      <c r="B648" s="143"/>
      <c r="C648" s="144"/>
      <c r="D648" s="145"/>
    </row>
    <row r="649" spans="1:4" x14ac:dyDescent="0.35">
      <c r="A649" s="140">
        <f t="shared" si="10"/>
        <v>648</v>
      </c>
      <c r="B649" s="143"/>
      <c r="C649" s="144"/>
      <c r="D649" s="145"/>
    </row>
    <row r="650" spans="1:4" x14ac:dyDescent="0.35">
      <c r="A650" s="140">
        <f t="shared" si="10"/>
        <v>649</v>
      </c>
      <c r="B650" s="143"/>
      <c r="C650" s="144"/>
      <c r="D650" s="145"/>
    </row>
    <row r="651" spans="1:4" x14ac:dyDescent="0.35">
      <c r="A651" s="140">
        <f t="shared" si="10"/>
        <v>650</v>
      </c>
      <c r="B651" s="143"/>
      <c r="C651" s="144"/>
      <c r="D651" s="145"/>
    </row>
    <row r="652" spans="1:4" x14ac:dyDescent="0.35">
      <c r="A652" s="140">
        <f t="shared" si="10"/>
        <v>651</v>
      </c>
      <c r="B652" s="143"/>
      <c r="C652" s="144"/>
      <c r="D652" s="145"/>
    </row>
    <row r="653" spans="1:4" x14ac:dyDescent="0.35">
      <c r="A653" s="140">
        <f t="shared" si="10"/>
        <v>652</v>
      </c>
      <c r="B653" s="143"/>
      <c r="C653" s="144"/>
      <c r="D653" s="145"/>
    </row>
    <row r="654" spans="1:4" x14ac:dyDescent="0.35">
      <c r="A654" s="140">
        <f t="shared" si="10"/>
        <v>653</v>
      </c>
      <c r="B654" s="143"/>
      <c r="C654" s="144"/>
      <c r="D654" s="145"/>
    </row>
    <row r="655" spans="1:4" x14ac:dyDescent="0.35">
      <c r="A655" s="140">
        <f t="shared" si="10"/>
        <v>654</v>
      </c>
      <c r="B655" s="143"/>
      <c r="C655" s="144"/>
      <c r="D655" s="145"/>
    </row>
    <row r="656" spans="1:4" x14ac:dyDescent="0.35">
      <c r="A656" s="140">
        <f t="shared" si="10"/>
        <v>655</v>
      </c>
      <c r="B656" s="143"/>
      <c r="C656" s="144"/>
      <c r="D656" s="145"/>
    </row>
    <row r="657" spans="1:4" x14ac:dyDescent="0.35">
      <c r="A657" s="140">
        <f t="shared" si="10"/>
        <v>656</v>
      </c>
      <c r="B657" s="143"/>
      <c r="C657" s="144"/>
      <c r="D657" s="145"/>
    </row>
    <row r="658" spans="1:4" x14ac:dyDescent="0.35">
      <c r="A658" s="140">
        <f t="shared" si="10"/>
        <v>657</v>
      </c>
      <c r="B658" s="143"/>
      <c r="C658" s="144"/>
      <c r="D658" s="145"/>
    </row>
    <row r="659" spans="1:4" x14ac:dyDescent="0.35">
      <c r="A659" s="140">
        <f t="shared" si="10"/>
        <v>658</v>
      </c>
      <c r="B659" s="143"/>
      <c r="C659" s="144"/>
      <c r="D659" s="145"/>
    </row>
    <row r="660" spans="1:4" x14ac:dyDescent="0.35">
      <c r="A660" s="140">
        <f t="shared" si="10"/>
        <v>659</v>
      </c>
      <c r="B660" s="143"/>
      <c r="C660" s="144"/>
      <c r="D660" s="145"/>
    </row>
    <row r="661" spans="1:4" x14ac:dyDescent="0.35">
      <c r="A661" s="140">
        <f t="shared" si="10"/>
        <v>660</v>
      </c>
      <c r="B661" s="143"/>
      <c r="C661" s="144"/>
      <c r="D661" s="145"/>
    </row>
    <row r="662" spans="1:4" x14ac:dyDescent="0.35">
      <c r="A662" s="140">
        <f t="shared" si="10"/>
        <v>661</v>
      </c>
      <c r="B662" s="143"/>
      <c r="C662" s="144"/>
      <c r="D662" s="145"/>
    </row>
    <row r="663" spans="1:4" x14ac:dyDescent="0.35">
      <c r="A663" s="140">
        <f t="shared" si="10"/>
        <v>662</v>
      </c>
      <c r="B663" s="143"/>
      <c r="C663" s="144"/>
      <c r="D663" s="145"/>
    </row>
    <row r="664" spans="1:4" x14ac:dyDescent="0.35">
      <c r="A664" s="140">
        <f t="shared" si="10"/>
        <v>663</v>
      </c>
      <c r="B664" s="143"/>
      <c r="C664" s="144"/>
      <c r="D664" s="145"/>
    </row>
    <row r="665" spans="1:4" x14ac:dyDescent="0.35">
      <c r="A665" s="140">
        <f t="shared" si="10"/>
        <v>664</v>
      </c>
      <c r="B665" s="143"/>
      <c r="C665" s="144"/>
      <c r="D665" s="145"/>
    </row>
    <row r="666" spans="1:4" x14ac:dyDescent="0.35">
      <c r="A666" s="140">
        <f t="shared" si="10"/>
        <v>665</v>
      </c>
      <c r="B666" s="143"/>
      <c r="C666" s="144"/>
      <c r="D666" s="145"/>
    </row>
    <row r="667" spans="1:4" x14ac:dyDescent="0.35">
      <c r="A667" s="140">
        <f t="shared" si="10"/>
        <v>666</v>
      </c>
      <c r="B667" s="143"/>
      <c r="C667" s="144"/>
      <c r="D667" s="145"/>
    </row>
    <row r="668" spans="1:4" x14ac:dyDescent="0.35">
      <c r="A668" s="140">
        <f t="shared" si="10"/>
        <v>667</v>
      </c>
      <c r="B668" s="143"/>
      <c r="C668" s="144"/>
      <c r="D668" s="145"/>
    </row>
    <row r="669" spans="1:4" x14ac:dyDescent="0.35">
      <c r="A669" s="140">
        <f t="shared" si="10"/>
        <v>668</v>
      </c>
      <c r="B669" s="143"/>
      <c r="C669" s="144"/>
      <c r="D669" s="145"/>
    </row>
    <row r="670" spans="1:4" x14ac:dyDescent="0.35">
      <c r="A670" s="140">
        <f t="shared" si="10"/>
        <v>669</v>
      </c>
      <c r="B670" s="143"/>
      <c r="C670" s="144"/>
      <c r="D670" s="145"/>
    </row>
    <row r="671" spans="1:4" x14ac:dyDescent="0.35">
      <c r="A671" s="140">
        <f t="shared" si="10"/>
        <v>670</v>
      </c>
      <c r="B671" s="143"/>
      <c r="C671" s="144"/>
      <c r="D671" s="145"/>
    </row>
    <row r="672" spans="1:4" x14ac:dyDescent="0.35">
      <c r="A672" s="140">
        <f t="shared" si="10"/>
        <v>671</v>
      </c>
      <c r="B672" s="143"/>
      <c r="C672" s="144"/>
      <c r="D672" s="145"/>
    </row>
    <row r="673" spans="1:4" x14ac:dyDescent="0.35">
      <c r="A673" s="140">
        <f t="shared" si="10"/>
        <v>672</v>
      </c>
      <c r="B673" s="143"/>
      <c r="C673" s="144"/>
      <c r="D673" s="145"/>
    </row>
    <row r="674" spans="1:4" x14ac:dyDescent="0.35">
      <c r="A674" s="140">
        <f t="shared" si="10"/>
        <v>673</v>
      </c>
      <c r="B674" s="143"/>
      <c r="C674" s="144"/>
      <c r="D674" s="145"/>
    </row>
    <row r="675" spans="1:4" x14ac:dyDescent="0.35">
      <c r="A675" s="140">
        <f t="shared" si="10"/>
        <v>674</v>
      </c>
      <c r="B675" s="143"/>
      <c r="C675" s="144"/>
      <c r="D675" s="145"/>
    </row>
    <row r="676" spans="1:4" x14ac:dyDescent="0.35">
      <c r="A676" s="140">
        <f t="shared" si="10"/>
        <v>675</v>
      </c>
      <c r="B676" s="143"/>
      <c r="C676" s="144"/>
      <c r="D676" s="145"/>
    </row>
    <row r="677" spans="1:4" x14ac:dyDescent="0.35">
      <c r="A677" s="140">
        <f t="shared" si="10"/>
        <v>676</v>
      </c>
      <c r="B677" s="143"/>
      <c r="C677" s="144"/>
      <c r="D677" s="145"/>
    </row>
    <row r="678" spans="1:4" x14ac:dyDescent="0.35">
      <c r="A678" s="140">
        <f t="shared" si="10"/>
        <v>677</v>
      </c>
      <c r="B678" s="143"/>
      <c r="C678" s="144"/>
      <c r="D678" s="145"/>
    </row>
    <row r="679" spans="1:4" x14ac:dyDescent="0.35">
      <c r="A679" s="140">
        <f t="shared" si="10"/>
        <v>678</v>
      </c>
      <c r="B679" s="143"/>
      <c r="C679" s="144"/>
      <c r="D679" s="145"/>
    </row>
    <row r="680" spans="1:4" x14ac:dyDescent="0.35">
      <c r="A680" s="140">
        <f t="shared" si="10"/>
        <v>679</v>
      </c>
      <c r="B680" s="143"/>
      <c r="C680" s="144"/>
      <c r="D680" s="145"/>
    </row>
    <row r="681" spans="1:4" x14ac:dyDescent="0.35">
      <c r="A681" s="140">
        <f t="shared" si="10"/>
        <v>680</v>
      </c>
      <c r="B681" s="143"/>
      <c r="C681" s="144"/>
      <c r="D681" s="145"/>
    </row>
    <row r="682" spans="1:4" x14ac:dyDescent="0.35">
      <c r="A682" s="140">
        <f t="shared" si="10"/>
        <v>681</v>
      </c>
      <c r="B682" s="143"/>
      <c r="C682" s="144"/>
      <c r="D682" s="145"/>
    </row>
    <row r="683" spans="1:4" x14ac:dyDescent="0.35">
      <c r="A683" s="140">
        <f t="shared" si="10"/>
        <v>682</v>
      </c>
      <c r="B683" s="143"/>
      <c r="C683" s="144"/>
      <c r="D683" s="145"/>
    </row>
    <row r="684" spans="1:4" x14ac:dyDescent="0.35">
      <c r="A684" s="140">
        <f t="shared" si="10"/>
        <v>683</v>
      </c>
      <c r="B684" s="143"/>
      <c r="C684" s="144"/>
      <c r="D684" s="145"/>
    </row>
    <row r="685" spans="1:4" x14ac:dyDescent="0.35">
      <c r="A685" s="140">
        <f t="shared" si="10"/>
        <v>684</v>
      </c>
      <c r="B685" s="143"/>
      <c r="C685" s="144"/>
      <c r="D685" s="145"/>
    </row>
    <row r="686" spans="1:4" x14ac:dyDescent="0.35">
      <c r="A686" s="140">
        <f t="shared" si="10"/>
        <v>685</v>
      </c>
      <c r="B686" s="143"/>
      <c r="C686" s="144"/>
      <c r="D686" s="145"/>
    </row>
    <row r="687" spans="1:4" x14ac:dyDescent="0.35">
      <c r="A687" s="140">
        <f t="shared" si="10"/>
        <v>686</v>
      </c>
      <c r="B687" s="143"/>
      <c r="C687" s="144"/>
      <c r="D687" s="145"/>
    </row>
    <row r="688" spans="1:4" x14ac:dyDescent="0.35">
      <c r="A688" s="140">
        <f t="shared" si="10"/>
        <v>687</v>
      </c>
      <c r="B688" s="143"/>
      <c r="C688" s="144"/>
      <c r="D688" s="145"/>
    </row>
    <row r="689" spans="1:4" x14ac:dyDescent="0.35">
      <c r="A689" s="140">
        <f t="shared" si="10"/>
        <v>688</v>
      </c>
      <c r="B689" s="143"/>
      <c r="C689" s="144"/>
      <c r="D689" s="145"/>
    </row>
    <row r="690" spans="1:4" x14ac:dyDescent="0.35">
      <c r="A690" s="140">
        <f t="shared" si="10"/>
        <v>689</v>
      </c>
      <c r="B690" s="143"/>
      <c r="C690" s="144"/>
      <c r="D690" s="145"/>
    </row>
    <row r="691" spans="1:4" x14ac:dyDescent="0.35">
      <c r="A691" s="140">
        <f t="shared" si="10"/>
        <v>690</v>
      </c>
      <c r="B691" s="143"/>
      <c r="C691" s="144"/>
      <c r="D691" s="145"/>
    </row>
    <row r="692" spans="1:4" x14ac:dyDescent="0.35">
      <c r="A692" s="140">
        <f t="shared" si="10"/>
        <v>691</v>
      </c>
      <c r="B692" s="143"/>
      <c r="C692" s="144"/>
      <c r="D692" s="145"/>
    </row>
    <row r="693" spans="1:4" x14ac:dyDescent="0.35">
      <c r="A693" s="140">
        <f t="shared" si="10"/>
        <v>692</v>
      </c>
      <c r="B693" s="143"/>
      <c r="C693" s="144"/>
      <c r="D693" s="145"/>
    </row>
    <row r="694" spans="1:4" x14ac:dyDescent="0.35">
      <c r="A694" s="140">
        <f t="shared" si="10"/>
        <v>693</v>
      </c>
      <c r="B694" s="143"/>
      <c r="C694" s="144"/>
      <c r="D694" s="145"/>
    </row>
    <row r="695" spans="1:4" x14ac:dyDescent="0.35">
      <c r="A695" s="140">
        <f t="shared" si="10"/>
        <v>694</v>
      </c>
      <c r="B695" s="143"/>
      <c r="C695" s="144"/>
      <c r="D695" s="145"/>
    </row>
    <row r="696" spans="1:4" x14ac:dyDescent="0.35">
      <c r="A696" s="140">
        <f t="shared" si="10"/>
        <v>695</v>
      </c>
      <c r="B696" s="143"/>
      <c r="C696" s="144"/>
      <c r="D696" s="145"/>
    </row>
    <row r="697" spans="1:4" x14ac:dyDescent="0.35">
      <c r="A697" s="140">
        <f t="shared" si="10"/>
        <v>696</v>
      </c>
      <c r="B697" s="143"/>
      <c r="C697" s="144"/>
      <c r="D697" s="145"/>
    </row>
    <row r="698" spans="1:4" x14ac:dyDescent="0.35">
      <c r="A698" s="140">
        <f t="shared" si="10"/>
        <v>697</v>
      </c>
      <c r="B698" s="143"/>
      <c r="C698" s="144"/>
      <c r="D698" s="145"/>
    </row>
    <row r="699" spans="1:4" x14ac:dyDescent="0.35">
      <c r="A699" s="140">
        <f t="shared" si="10"/>
        <v>698</v>
      </c>
      <c r="B699" s="143"/>
      <c r="C699" s="144"/>
      <c r="D699" s="145"/>
    </row>
    <row r="700" spans="1:4" x14ac:dyDescent="0.35">
      <c r="A700" s="140">
        <f t="shared" si="10"/>
        <v>699</v>
      </c>
      <c r="B700" s="143"/>
      <c r="C700" s="144"/>
      <c r="D700" s="145"/>
    </row>
    <row r="701" spans="1:4" x14ac:dyDescent="0.35">
      <c r="A701" s="140">
        <f t="shared" si="10"/>
        <v>700</v>
      </c>
      <c r="B701" s="143"/>
      <c r="C701" s="144"/>
      <c r="D701" s="145"/>
    </row>
    <row r="702" spans="1:4" x14ac:dyDescent="0.35">
      <c r="A702" s="140">
        <f t="shared" si="10"/>
        <v>701</v>
      </c>
      <c r="B702" s="143"/>
      <c r="C702" s="144"/>
      <c r="D702" s="145"/>
    </row>
    <row r="703" spans="1:4" x14ac:dyDescent="0.35">
      <c r="A703" s="140">
        <f t="shared" si="10"/>
        <v>702</v>
      </c>
      <c r="B703" s="143"/>
      <c r="C703" s="144"/>
      <c r="D703" s="145"/>
    </row>
    <row r="704" spans="1:4" x14ac:dyDescent="0.35">
      <c r="A704" s="140">
        <f t="shared" si="10"/>
        <v>703</v>
      </c>
      <c r="B704" s="143"/>
      <c r="C704" s="144"/>
      <c r="D704" s="145"/>
    </row>
    <row r="705" spans="1:4" x14ac:dyDescent="0.35">
      <c r="A705" s="140">
        <f t="shared" si="10"/>
        <v>704</v>
      </c>
      <c r="B705" s="143"/>
      <c r="C705" s="144"/>
      <c r="D705" s="145"/>
    </row>
    <row r="706" spans="1:4" x14ac:dyDescent="0.35">
      <c r="A706" s="140">
        <f t="shared" si="10"/>
        <v>705</v>
      </c>
      <c r="B706" s="143"/>
      <c r="C706" s="144"/>
      <c r="D706" s="145"/>
    </row>
    <row r="707" spans="1:4" x14ac:dyDescent="0.35">
      <c r="A707" s="140">
        <f t="shared" si="10"/>
        <v>706</v>
      </c>
      <c r="B707" s="143"/>
      <c r="C707" s="144"/>
      <c r="D707" s="145"/>
    </row>
    <row r="708" spans="1:4" x14ac:dyDescent="0.35">
      <c r="A708" s="140">
        <f t="shared" ref="A708:A771" si="11">A707+1</f>
        <v>707</v>
      </c>
      <c r="B708" s="143"/>
      <c r="C708" s="144"/>
      <c r="D708" s="145"/>
    </row>
    <row r="709" spans="1:4" x14ac:dyDescent="0.35">
      <c r="A709" s="140">
        <f t="shared" si="11"/>
        <v>708</v>
      </c>
      <c r="B709" s="143"/>
      <c r="C709" s="144"/>
      <c r="D709" s="145"/>
    </row>
    <row r="710" spans="1:4" x14ac:dyDescent="0.35">
      <c r="A710" s="140">
        <f t="shared" si="11"/>
        <v>709</v>
      </c>
      <c r="B710" s="143"/>
      <c r="C710" s="144"/>
      <c r="D710" s="145"/>
    </row>
    <row r="711" spans="1:4" x14ac:dyDescent="0.35">
      <c r="A711" s="140">
        <f t="shared" si="11"/>
        <v>710</v>
      </c>
      <c r="B711" s="143"/>
      <c r="C711" s="144"/>
      <c r="D711" s="145"/>
    </row>
    <row r="712" spans="1:4" x14ac:dyDescent="0.35">
      <c r="A712" s="140">
        <f t="shared" si="11"/>
        <v>711</v>
      </c>
      <c r="B712" s="143"/>
      <c r="C712" s="144"/>
      <c r="D712" s="145"/>
    </row>
    <row r="713" spans="1:4" x14ac:dyDescent="0.35">
      <c r="A713" s="140">
        <f t="shared" si="11"/>
        <v>712</v>
      </c>
      <c r="B713" s="143"/>
      <c r="C713" s="144"/>
      <c r="D713" s="145"/>
    </row>
    <row r="714" spans="1:4" x14ac:dyDescent="0.35">
      <c r="A714" s="140">
        <f t="shared" si="11"/>
        <v>713</v>
      </c>
      <c r="B714" s="143"/>
      <c r="C714" s="144"/>
      <c r="D714" s="145"/>
    </row>
    <row r="715" spans="1:4" x14ac:dyDescent="0.35">
      <c r="A715" s="140">
        <f t="shared" si="11"/>
        <v>714</v>
      </c>
      <c r="B715" s="143"/>
      <c r="C715" s="144"/>
      <c r="D715" s="145"/>
    </row>
    <row r="716" spans="1:4" x14ac:dyDescent="0.35">
      <c r="A716" s="140">
        <f t="shared" si="11"/>
        <v>715</v>
      </c>
      <c r="B716" s="143"/>
      <c r="C716" s="144"/>
      <c r="D716" s="145"/>
    </row>
    <row r="717" spans="1:4" x14ac:dyDescent="0.35">
      <c r="A717" s="140">
        <f t="shared" si="11"/>
        <v>716</v>
      </c>
      <c r="B717" s="143"/>
      <c r="C717" s="144"/>
      <c r="D717" s="145"/>
    </row>
    <row r="718" spans="1:4" x14ac:dyDescent="0.35">
      <c r="A718" s="140">
        <f t="shared" si="11"/>
        <v>717</v>
      </c>
      <c r="B718" s="143"/>
      <c r="C718" s="144"/>
      <c r="D718" s="145"/>
    </row>
    <row r="719" spans="1:4" x14ac:dyDescent="0.35">
      <c r="A719" s="140">
        <f t="shared" si="11"/>
        <v>718</v>
      </c>
      <c r="B719" s="143"/>
      <c r="C719" s="144"/>
      <c r="D719" s="145"/>
    </row>
    <row r="720" spans="1:4" x14ac:dyDescent="0.35">
      <c r="A720" s="140">
        <f t="shared" si="11"/>
        <v>719</v>
      </c>
      <c r="B720" s="143"/>
      <c r="C720" s="144"/>
      <c r="D720" s="145"/>
    </row>
    <row r="721" spans="1:4" x14ac:dyDescent="0.35">
      <c r="A721" s="140">
        <f t="shared" si="11"/>
        <v>720</v>
      </c>
      <c r="B721" s="143"/>
      <c r="C721" s="144"/>
      <c r="D721" s="145"/>
    </row>
    <row r="722" spans="1:4" x14ac:dyDescent="0.35">
      <c r="A722" s="140">
        <f t="shared" si="11"/>
        <v>721</v>
      </c>
      <c r="B722" s="143"/>
      <c r="C722" s="144"/>
      <c r="D722" s="145"/>
    </row>
    <row r="723" spans="1:4" x14ac:dyDescent="0.35">
      <c r="A723" s="140">
        <f t="shared" si="11"/>
        <v>722</v>
      </c>
      <c r="B723" s="143"/>
      <c r="C723" s="144"/>
      <c r="D723" s="145"/>
    </row>
    <row r="724" spans="1:4" x14ac:dyDescent="0.35">
      <c r="A724" s="140">
        <f t="shared" si="11"/>
        <v>723</v>
      </c>
      <c r="B724" s="143"/>
      <c r="C724" s="144"/>
      <c r="D724" s="145"/>
    </row>
    <row r="725" spans="1:4" x14ac:dyDescent="0.35">
      <c r="A725" s="140">
        <f t="shared" si="11"/>
        <v>724</v>
      </c>
      <c r="B725" s="143"/>
      <c r="C725" s="144"/>
      <c r="D725" s="145"/>
    </row>
    <row r="726" spans="1:4" x14ac:dyDescent="0.35">
      <c r="A726" s="140">
        <f t="shared" si="11"/>
        <v>725</v>
      </c>
      <c r="B726" s="143"/>
      <c r="C726" s="144"/>
      <c r="D726" s="145"/>
    </row>
    <row r="727" spans="1:4" x14ac:dyDescent="0.35">
      <c r="A727" s="140">
        <f t="shared" si="11"/>
        <v>726</v>
      </c>
      <c r="B727" s="143"/>
      <c r="C727" s="144"/>
      <c r="D727" s="145"/>
    </row>
    <row r="728" spans="1:4" x14ac:dyDescent="0.35">
      <c r="A728" s="140">
        <f t="shared" si="11"/>
        <v>727</v>
      </c>
      <c r="B728" s="143"/>
      <c r="C728" s="144"/>
      <c r="D728" s="145"/>
    </row>
    <row r="729" spans="1:4" x14ac:dyDescent="0.35">
      <c r="A729" s="140">
        <f t="shared" si="11"/>
        <v>728</v>
      </c>
      <c r="B729" s="143"/>
      <c r="C729" s="144"/>
      <c r="D729" s="145"/>
    </row>
    <row r="730" spans="1:4" x14ac:dyDescent="0.35">
      <c r="A730" s="140">
        <f t="shared" si="11"/>
        <v>729</v>
      </c>
      <c r="B730" s="143"/>
      <c r="C730" s="144"/>
      <c r="D730" s="145"/>
    </row>
    <row r="731" spans="1:4" x14ac:dyDescent="0.35">
      <c r="A731" s="140">
        <f t="shared" si="11"/>
        <v>730</v>
      </c>
      <c r="B731" s="143"/>
      <c r="C731" s="144"/>
      <c r="D731" s="145"/>
    </row>
    <row r="732" spans="1:4" x14ac:dyDescent="0.35">
      <c r="A732" s="140">
        <f t="shared" si="11"/>
        <v>731</v>
      </c>
      <c r="B732" s="143"/>
      <c r="C732" s="144"/>
      <c r="D732" s="145"/>
    </row>
    <row r="733" spans="1:4" x14ac:dyDescent="0.35">
      <c r="A733" s="140">
        <f t="shared" si="11"/>
        <v>732</v>
      </c>
      <c r="B733" s="143"/>
      <c r="C733" s="144"/>
      <c r="D733" s="145"/>
    </row>
    <row r="734" spans="1:4" x14ac:dyDescent="0.35">
      <c r="A734" s="140">
        <f t="shared" si="11"/>
        <v>733</v>
      </c>
      <c r="B734" s="143"/>
      <c r="C734" s="144"/>
      <c r="D734" s="145"/>
    </row>
    <row r="735" spans="1:4" x14ac:dyDescent="0.35">
      <c r="A735" s="140">
        <f t="shared" si="11"/>
        <v>734</v>
      </c>
      <c r="B735" s="143"/>
      <c r="C735" s="144"/>
      <c r="D735" s="145"/>
    </row>
    <row r="736" spans="1:4" x14ac:dyDescent="0.35">
      <c r="A736" s="140">
        <f t="shared" si="11"/>
        <v>735</v>
      </c>
      <c r="B736" s="143"/>
      <c r="C736" s="144"/>
      <c r="D736" s="145"/>
    </row>
    <row r="737" spans="1:4" x14ac:dyDescent="0.35">
      <c r="A737" s="140">
        <f t="shared" si="11"/>
        <v>736</v>
      </c>
      <c r="B737" s="143"/>
      <c r="C737" s="144"/>
      <c r="D737" s="145"/>
    </row>
    <row r="738" spans="1:4" x14ac:dyDescent="0.35">
      <c r="A738" s="140">
        <f t="shared" si="11"/>
        <v>737</v>
      </c>
      <c r="B738" s="143"/>
      <c r="C738" s="144"/>
      <c r="D738" s="145"/>
    </row>
    <row r="739" spans="1:4" x14ac:dyDescent="0.35">
      <c r="A739" s="140">
        <f t="shared" si="11"/>
        <v>738</v>
      </c>
      <c r="B739" s="143"/>
      <c r="C739" s="144"/>
      <c r="D739" s="145"/>
    </row>
    <row r="740" spans="1:4" x14ac:dyDescent="0.35">
      <c r="A740" s="140">
        <f t="shared" si="11"/>
        <v>739</v>
      </c>
      <c r="B740" s="143"/>
      <c r="C740" s="144"/>
      <c r="D740" s="145"/>
    </row>
    <row r="741" spans="1:4" x14ac:dyDescent="0.35">
      <c r="A741" s="140">
        <f t="shared" si="11"/>
        <v>740</v>
      </c>
      <c r="B741" s="143"/>
      <c r="C741" s="144"/>
      <c r="D741" s="145"/>
    </row>
    <row r="742" spans="1:4" x14ac:dyDescent="0.35">
      <c r="A742" s="140">
        <f t="shared" si="11"/>
        <v>741</v>
      </c>
      <c r="B742" s="143"/>
      <c r="C742" s="144"/>
      <c r="D742" s="145"/>
    </row>
    <row r="743" spans="1:4" x14ac:dyDescent="0.35">
      <c r="A743" s="140">
        <f t="shared" si="11"/>
        <v>742</v>
      </c>
      <c r="B743" s="143"/>
      <c r="C743" s="144"/>
      <c r="D743" s="145"/>
    </row>
    <row r="744" spans="1:4" x14ac:dyDescent="0.35">
      <c r="A744" s="140">
        <f t="shared" si="11"/>
        <v>743</v>
      </c>
      <c r="B744" s="143"/>
      <c r="C744" s="144"/>
      <c r="D744" s="145"/>
    </row>
    <row r="745" spans="1:4" x14ac:dyDescent="0.35">
      <c r="A745" s="140">
        <f t="shared" si="11"/>
        <v>744</v>
      </c>
      <c r="B745" s="143"/>
      <c r="C745" s="144"/>
      <c r="D745" s="145"/>
    </row>
    <row r="746" spans="1:4" x14ac:dyDescent="0.35">
      <c r="A746" s="140">
        <f t="shared" si="11"/>
        <v>745</v>
      </c>
      <c r="B746" s="143"/>
      <c r="C746" s="144"/>
      <c r="D746" s="145"/>
    </row>
    <row r="747" spans="1:4" x14ac:dyDescent="0.35">
      <c r="A747" s="140">
        <f t="shared" si="11"/>
        <v>746</v>
      </c>
      <c r="B747" s="143"/>
      <c r="C747" s="144"/>
      <c r="D747" s="145"/>
    </row>
    <row r="748" spans="1:4" x14ac:dyDescent="0.35">
      <c r="A748" s="140">
        <f t="shared" si="11"/>
        <v>747</v>
      </c>
      <c r="B748" s="143"/>
      <c r="C748" s="144"/>
      <c r="D748" s="145"/>
    </row>
    <row r="749" spans="1:4" x14ac:dyDescent="0.35">
      <c r="A749" s="140">
        <f t="shared" si="11"/>
        <v>748</v>
      </c>
      <c r="B749" s="143"/>
      <c r="C749" s="144"/>
      <c r="D749" s="145"/>
    </row>
    <row r="750" spans="1:4" x14ac:dyDescent="0.35">
      <c r="A750" s="140">
        <f t="shared" si="11"/>
        <v>749</v>
      </c>
      <c r="B750" s="143"/>
      <c r="C750" s="144"/>
      <c r="D750" s="145"/>
    </row>
    <row r="751" spans="1:4" x14ac:dyDescent="0.35">
      <c r="A751" s="140">
        <f t="shared" si="11"/>
        <v>750</v>
      </c>
      <c r="B751" s="143"/>
      <c r="C751" s="144"/>
      <c r="D751" s="145"/>
    </row>
    <row r="752" spans="1:4" x14ac:dyDescent="0.35">
      <c r="A752" s="140">
        <f t="shared" si="11"/>
        <v>751</v>
      </c>
      <c r="B752" s="143"/>
      <c r="C752" s="144"/>
      <c r="D752" s="145"/>
    </row>
    <row r="753" spans="1:4" x14ac:dyDescent="0.35">
      <c r="A753" s="140">
        <f t="shared" si="11"/>
        <v>752</v>
      </c>
      <c r="B753" s="143"/>
      <c r="C753" s="144"/>
      <c r="D753" s="145"/>
    </row>
    <row r="754" spans="1:4" x14ac:dyDescent="0.35">
      <c r="A754" s="140">
        <f t="shared" si="11"/>
        <v>753</v>
      </c>
      <c r="B754" s="143"/>
      <c r="C754" s="144"/>
      <c r="D754" s="145"/>
    </row>
    <row r="755" spans="1:4" x14ac:dyDescent="0.35">
      <c r="A755" s="140">
        <f t="shared" si="11"/>
        <v>754</v>
      </c>
      <c r="B755" s="143"/>
      <c r="C755" s="144"/>
      <c r="D755" s="145"/>
    </row>
    <row r="756" spans="1:4" x14ac:dyDescent="0.35">
      <c r="A756" s="140">
        <f t="shared" si="11"/>
        <v>755</v>
      </c>
      <c r="B756" s="143"/>
      <c r="C756" s="144"/>
      <c r="D756" s="145"/>
    </row>
    <row r="757" spans="1:4" x14ac:dyDescent="0.35">
      <c r="A757" s="140">
        <f t="shared" si="11"/>
        <v>756</v>
      </c>
      <c r="B757" s="143"/>
      <c r="C757" s="144"/>
      <c r="D757" s="145"/>
    </row>
    <row r="758" spans="1:4" x14ac:dyDescent="0.35">
      <c r="A758" s="140">
        <f t="shared" si="11"/>
        <v>757</v>
      </c>
      <c r="B758" s="143"/>
      <c r="C758" s="144"/>
      <c r="D758" s="145"/>
    </row>
    <row r="759" spans="1:4" x14ac:dyDescent="0.35">
      <c r="A759" s="140">
        <f t="shared" si="11"/>
        <v>758</v>
      </c>
      <c r="B759" s="143"/>
      <c r="C759" s="144"/>
      <c r="D759" s="145"/>
    </row>
    <row r="760" spans="1:4" x14ac:dyDescent="0.35">
      <c r="A760" s="140">
        <f t="shared" si="11"/>
        <v>759</v>
      </c>
      <c r="B760" s="143"/>
      <c r="C760" s="144"/>
      <c r="D760" s="145"/>
    </row>
    <row r="761" spans="1:4" x14ac:dyDescent="0.35">
      <c r="A761" s="140">
        <f t="shared" si="11"/>
        <v>760</v>
      </c>
      <c r="B761" s="143"/>
      <c r="C761" s="144"/>
      <c r="D761" s="145"/>
    </row>
    <row r="762" spans="1:4" x14ac:dyDescent="0.35">
      <c r="A762" s="140">
        <f t="shared" si="11"/>
        <v>761</v>
      </c>
      <c r="B762" s="143"/>
      <c r="C762" s="144"/>
      <c r="D762" s="145"/>
    </row>
    <row r="763" spans="1:4" x14ac:dyDescent="0.35">
      <c r="A763" s="140">
        <f t="shared" si="11"/>
        <v>762</v>
      </c>
      <c r="B763" s="143"/>
      <c r="C763" s="144"/>
      <c r="D763" s="145"/>
    </row>
    <row r="764" spans="1:4" x14ac:dyDescent="0.35">
      <c r="A764" s="140">
        <f t="shared" si="11"/>
        <v>763</v>
      </c>
      <c r="B764" s="143"/>
      <c r="C764" s="144"/>
      <c r="D764" s="145"/>
    </row>
    <row r="765" spans="1:4" x14ac:dyDescent="0.35">
      <c r="A765" s="140">
        <f t="shared" si="11"/>
        <v>764</v>
      </c>
      <c r="B765" s="143"/>
      <c r="C765" s="144"/>
      <c r="D765" s="145"/>
    </row>
    <row r="766" spans="1:4" x14ac:dyDescent="0.35">
      <c r="A766" s="140">
        <f t="shared" si="11"/>
        <v>765</v>
      </c>
      <c r="B766" s="143"/>
      <c r="C766" s="144"/>
      <c r="D766" s="145"/>
    </row>
    <row r="767" spans="1:4" x14ac:dyDescent="0.35">
      <c r="A767" s="140">
        <f t="shared" si="11"/>
        <v>766</v>
      </c>
      <c r="B767" s="143"/>
      <c r="C767" s="144"/>
      <c r="D767" s="145"/>
    </row>
    <row r="768" spans="1:4" x14ac:dyDescent="0.35">
      <c r="A768" s="140">
        <f t="shared" si="11"/>
        <v>767</v>
      </c>
      <c r="B768" s="143"/>
      <c r="C768" s="144"/>
      <c r="D768" s="145"/>
    </row>
    <row r="769" spans="1:4" x14ac:dyDescent="0.35">
      <c r="A769" s="140">
        <f t="shared" si="11"/>
        <v>768</v>
      </c>
      <c r="B769" s="143"/>
      <c r="C769" s="144"/>
      <c r="D769" s="145"/>
    </row>
    <row r="770" spans="1:4" x14ac:dyDescent="0.35">
      <c r="A770" s="140">
        <f t="shared" si="11"/>
        <v>769</v>
      </c>
      <c r="B770" s="143"/>
      <c r="C770" s="144"/>
      <c r="D770" s="145"/>
    </row>
    <row r="771" spans="1:4" x14ac:dyDescent="0.35">
      <c r="A771" s="140">
        <f t="shared" si="11"/>
        <v>770</v>
      </c>
      <c r="B771" s="143"/>
      <c r="C771" s="144"/>
      <c r="D771" s="145"/>
    </row>
    <row r="772" spans="1:4" x14ac:dyDescent="0.35">
      <c r="A772" s="140">
        <f t="shared" ref="A772:A835" si="12">A771+1</f>
        <v>771</v>
      </c>
      <c r="B772" s="143"/>
      <c r="C772" s="144"/>
      <c r="D772" s="145"/>
    </row>
    <row r="773" spans="1:4" x14ac:dyDescent="0.35">
      <c r="A773" s="140">
        <f t="shared" si="12"/>
        <v>772</v>
      </c>
      <c r="B773" s="143"/>
      <c r="C773" s="144"/>
      <c r="D773" s="145"/>
    </row>
    <row r="774" spans="1:4" x14ac:dyDescent="0.35">
      <c r="A774" s="140">
        <f t="shared" si="12"/>
        <v>773</v>
      </c>
      <c r="B774" s="143"/>
      <c r="C774" s="144"/>
      <c r="D774" s="145"/>
    </row>
    <row r="775" spans="1:4" x14ac:dyDescent="0.35">
      <c r="A775" s="140">
        <f t="shared" si="12"/>
        <v>774</v>
      </c>
      <c r="B775" s="143"/>
      <c r="C775" s="144"/>
      <c r="D775" s="145"/>
    </row>
    <row r="776" spans="1:4" x14ac:dyDescent="0.35">
      <c r="A776" s="140">
        <f t="shared" si="12"/>
        <v>775</v>
      </c>
      <c r="B776" s="143"/>
      <c r="C776" s="144"/>
      <c r="D776" s="145"/>
    </row>
    <row r="777" spans="1:4" x14ac:dyDescent="0.35">
      <c r="A777" s="140">
        <f t="shared" si="12"/>
        <v>776</v>
      </c>
      <c r="B777" s="143"/>
      <c r="C777" s="144"/>
      <c r="D777" s="145"/>
    </row>
    <row r="778" spans="1:4" x14ac:dyDescent="0.35">
      <c r="A778" s="140">
        <f t="shared" si="12"/>
        <v>777</v>
      </c>
      <c r="B778" s="143"/>
      <c r="C778" s="144"/>
      <c r="D778" s="145"/>
    </row>
    <row r="779" spans="1:4" x14ac:dyDescent="0.35">
      <c r="A779" s="140">
        <f t="shared" si="12"/>
        <v>778</v>
      </c>
      <c r="B779" s="143"/>
      <c r="C779" s="144"/>
      <c r="D779" s="145"/>
    </row>
    <row r="780" spans="1:4" x14ac:dyDescent="0.35">
      <c r="A780" s="140">
        <f t="shared" si="12"/>
        <v>779</v>
      </c>
      <c r="B780" s="143"/>
      <c r="C780" s="144"/>
      <c r="D780" s="145"/>
    </row>
    <row r="781" spans="1:4" x14ac:dyDescent="0.35">
      <c r="A781" s="140">
        <f t="shared" si="12"/>
        <v>780</v>
      </c>
      <c r="B781" s="143"/>
      <c r="C781" s="144"/>
      <c r="D781" s="145"/>
    </row>
    <row r="782" spans="1:4" x14ac:dyDescent="0.35">
      <c r="A782" s="140">
        <f t="shared" si="12"/>
        <v>781</v>
      </c>
      <c r="B782" s="143"/>
      <c r="C782" s="144"/>
      <c r="D782" s="145"/>
    </row>
    <row r="783" spans="1:4" x14ac:dyDescent="0.35">
      <c r="A783" s="140">
        <f t="shared" si="12"/>
        <v>782</v>
      </c>
      <c r="B783" s="143"/>
      <c r="C783" s="144"/>
      <c r="D783" s="145"/>
    </row>
    <row r="784" spans="1:4" x14ac:dyDescent="0.35">
      <c r="A784" s="140">
        <f t="shared" si="12"/>
        <v>783</v>
      </c>
      <c r="B784" s="143"/>
      <c r="C784" s="144"/>
      <c r="D784" s="145"/>
    </row>
    <row r="785" spans="1:4" x14ac:dyDescent="0.35">
      <c r="A785" s="140">
        <f t="shared" si="12"/>
        <v>784</v>
      </c>
      <c r="B785" s="143"/>
      <c r="C785" s="144"/>
      <c r="D785" s="145"/>
    </row>
    <row r="786" spans="1:4" x14ac:dyDescent="0.35">
      <c r="A786" s="140">
        <f t="shared" si="12"/>
        <v>785</v>
      </c>
      <c r="B786" s="143"/>
      <c r="C786" s="144"/>
      <c r="D786" s="145"/>
    </row>
    <row r="787" spans="1:4" x14ac:dyDescent="0.35">
      <c r="A787" s="140">
        <f t="shared" si="12"/>
        <v>786</v>
      </c>
      <c r="B787" s="143"/>
      <c r="C787" s="144"/>
      <c r="D787" s="145"/>
    </row>
    <row r="788" spans="1:4" x14ac:dyDescent="0.35">
      <c r="A788" s="140">
        <f t="shared" si="12"/>
        <v>787</v>
      </c>
      <c r="B788" s="143"/>
      <c r="C788" s="144"/>
      <c r="D788" s="145"/>
    </row>
    <row r="789" spans="1:4" x14ac:dyDescent="0.35">
      <c r="A789" s="140">
        <f t="shared" si="12"/>
        <v>788</v>
      </c>
      <c r="B789" s="143"/>
      <c r="C789" s="144"/>
      <c r="D789" s="145"/>
    </row>
    <row r="790" spans="1:4" x14ac:dyDescent="0.35">
      <c r="A790" s="140">
        <f t="shared" si="12"/>
        <v>789</v>
      </c>
      <c r="B790" s="143"/>
      <c r="C790" s="144"/>
      <c r="D790" s="145"/>
    </row>
    <row r="791" spans="1:4" x14ac:dyDescent="0.35">
      <c r="A791" s="140">
        <f t="shared" si="12"/>
        <v>790</v>
      </c>
      <c r="B791" s="143"/>
      <c r="C791" s="144"/>
      <c r="D791" s="145"/>
    </row>
    <row r="792" spans="1:4" x14ac:dyDescent="0.35">
      <c r="A792" s="140">
        <f t="shared" si="12"/>
        <v>791</v>
      </c>
      <c r="B792" s="143"/>
      <c r="C792" s="144"/>
      <c r="D792" s="145"/>
    </row>
    <row r="793" spans="1:4" x14ac:dyDescent="0.35">
      <c r="A793" s="140">
        <f t="shared" si="12"/>
        <v>792</v>
      </c>
      <c r="B793" s="143"/>
      <c r="C793" s="144"/>
      <c r="D793" s="145"/>
    </row>
    <row r="794" spans="1:4" x14ac:dyDescent="0.35">
      <c r="A794" s="140">
        <f t="shared" si="12"/>
        <v>793</v>
      </c>
      <c r="B794" s="143"/>
      <c r="C794" s="144"/>
      <c r="D794" s="145"/>
    </row>
    <row r="795" spans="1:4" x14ac:dyDescent="0.35">
      <c r="A795" s="140">
        <f t="shared" si="12"/>
        <v>794</v>
      </c>
      <c r="B795" s="143"/>
      <c r="C795" s="144"/>
      <c r="D795" s="145"/>
    </row>
    <row r="796" spans="1:4" x14ac:dyDescent="0.35">
      <c r="A796" s="140">
        <f t="shared" si="12"/>
        <v>795</v>
      </c>
      <c r="B796" s="143"/>
      <c r="C796" s="144"/>
      <c r="D796" s="145"/>
    </row>
    <row r="797" spans="1:4" x14ac:dyDescent="0.35">
      <c r="A797" s="140">
        <f t="shared" si="12"/>
        <v>796</v>
      </c>
      <c r="B797" s="143"/>
      <c r="C797" s="144"/>
      <c r="D797" s="145"/>
    </row>
    <row r="798" spans="1:4" x14ac:dyDescent="0.35">
      <c r="A798" s="140">
        <f t="shared" si="12"/>
        <v>797</v>
      </c>
      <c r="B798" s="143"/>
      <c r="C798" s="144"/>
      <c r="D798" s="145"/>
    </row>
    <row r="799" spans="1:4" x14ac:dyDescent="0.35">
      <c r="A799" s="140">
        <f t="shared" si="12"/>
        <v>798</v>
      </c>
      <c r="B799" s="143"/>
      <c r="C799" s="144"/>
      <c r="D799" s="145"/>
    </row>
    <row r="800" spans="1:4" x14ac:dyDescent="0.35">
      <c r="A800" s="140">
        <f t="shared" si="12"/>
        <v>799</v>
      </c>
      <c r="B800" s="143"/>
      <c r="C800" s="144"/>
      <c r="D800" s="145"/>
    </row>
    <row r="801" spans="1:4" x14ac:dyDescent="0.35">
      <c r="A801" s="140">
        <f t="shared" si="12"/>
        <v>800</v>
      </c>
      <c r="B801" s="143"/>
      <c r="C801" s="144"/>
      <c r="D801" s="145"/>
    </row>
    <row r="802" spans="1:4" x14ac:dyDescent="0.35">
      <c r="A802" s="140">
        <f t="shared" si="12"/>
        <v>801</v>
      </c>
      <c r="B802" s="143"/>
      <c r="C802" s="144"/>
      <c r="D802" s="145"/>
    </row>
    <row r="803" spans="1:4" x14ac:dyDescent="0.35">
      <c r="A803" s="140">
        <f t="shared" si="12"/>
        <v>802</v>
      </c>
      <c r="B803" s="143"/>
      <c r="C803" s="144"/>
      <c r="D803" s="145"/>
    </row>
    <row r="804" spans="1:4" x14ac:dyDescent="0.35">
      <c r="A804" s="140">
        <f t="shared" si="12"/>
        <v>803</v>
      </c>
      <c r="B804" s="143"/>
      <c r="C804" s="144"/>
      <c r="D804" s="145"/>
    </row>
    <row r="805" spans="1:4" x14ac:dyDescent="0.35">
      <c r="A805" s="140">
        <f t="shared" si="12"/>
        <v>804</v>
      </c>
      <c r="B805" s="143"/>
      <c r="C805" s="144"/>
      <c r="D805" s="145"/>
    </row>
    <row r="806" spans="1:4" x14ac:dyDescent="0.35">
      <c r="A806" s="140">
        <f t="shared" si="12"/>
        <v>805</v>
      </c>
      <c r="B806" s="143"/>
      <c r="C806" s="144"/>
      <c r="D806" s="145"/>
    </row>
    <row r="807" spans="1:4" x14ac:dyDescent="0.35">
      <c r="A807" s="140">
        <f t="shared" si="12"/>
        <v>806</v>
      </c>
      <c r="B807" s="143"/>
      <c r="C807" s="144"/>
      <c r="D807" s="145"/>
    </row>
    <row r="808" spans="1:4" x14ac:dyDescent="0.35">
      <c r="A808" s="140">
        <f t="shared" si="12"/>
        <v>807</v>
      </c>
      <c r="B808" s="143"/>
      <c r="C808" s="144"/>
      <c r="D808" s="145"/>
    </row>
    <row r="809" spans="1:4" x14ac:dyDescent="0.35">
      <c r="A809" s="140">
        <f t="shared" si="12"/>
        <v>808</v>
      </c>
      <c r="B809" s="143"/>
      <c r="C809" s="144"/>
      <c r="D809" s="145"/>
    </row>
    <row r="810" spans="1:4" x14ac:dyDescent="0.35">
      <c r="A810" s="140">
        <f t="shared" si="12"/>
        <v>809</v>
      </c>
      <c r="B810" s="143"/>
      <c r="C810" s="144"/>
      <c r="D810" s="145"/>
    </row>
    <row r="811" spans="1:4" x14ac:dyDescent="0.35">
      <c r="A811" s="140">
        <f t="shared" si="12"/>
        <v>810</v>
      </c>
      <c r="B811" s="143"/>
      <c r="C811" s="144"/>
      <c r="D811" s="145"/>
    </row>
    <row r="812" spans="1:4" x14ac:dyDescent="0.35">
      <c r="A812" s="140">
        <f t="shared" si="12"/>
        <v>811</v>
      </c>
      <c r="B812" s="143"/>
      <c r="C812" s="144"/>
      <c r="D812" s="145"/>
    </row>
    <row r="813" spans="1:4" x14ac:dyDescent="0.35">
      <c r="A813" s="140">
        <f t="shared" si="12"/>
        <v>812</v>
      </c>
      <c r="B813" s="143"/>
      <c r="C813" s="144"/>
      <c r="D813" s="145"/>
    </row>
    <row r="814" spans="1:4" x14ac:dyDescent="0.35">
      <c r="A814" s="140">
        <f t="shared" si="12"/>
        <v>813</v>
      </c>
      <c r="B814" s="143"/>
      <c r="C814" s="144"/>
      <c r="D814" s="145"/>
    </row>
    <row r="815" spans="1:4" x14ac:dyDescent="0.35">
      <c r="A815" s="140">
        <f t="shared" si="12"/>
        <v>814</v>
      </c>
      <c r="B815" s="143"/>
      <c r="C815" s="144"/>
      <c r="D815" s="145"/>
    </row>
    <row r="816" spans="1:4" x14ac:dyDescent="0.35">
      <c r="A816" s="140">
        <f t="shared" si="12"/>
        <v>815</v>
      </c>
      <c r="B816" s="143"/>
      <c r="C816" s="144"/>
      <c r="D816" s="145"/>
    </row>
    <row r="817" spans="1:4" x14ac:dyDescent="0.35">
      <c r="A817" s="140">
        <f t="shared" si="12"/>
        <v>816</v>
      </c>
      <c r="B817" s="143"/>
      <c r="C817" s="144"/>
      <c r="D817" s="145"/>
    </row>
    <row r="818" spans="1:4" x14ac:dyDescent="0.35">
      <c r="A818" s="140">
        <f t="shared" si="12"/>
        <v>817</v>
      </c>
      <c r="B818" s="143"/>
      <c r="C818" s="144"/>
      <c r="D818" s="145"/>
    </row>
    <row r="819" spans="1:4" x14ac:dyDescent="0.35">
      <c r="A819" s="140">
        <f t="shared" si="12"/>
        <v>818</v>
      </c>
      <c r="B819" s="143"/>
      <c r="C819" s="144"/>
      <c r="D819" s="145"/>
    </row>
    <row r="820" spans="1:4" x14ac:dyDescent="0.35">
      <c r="A820" s="140">
        <f t="shared" si="12"/>
        <v>819</v>
      </c>
      <c r="B820" s="143"/>
      <c r="C820" s="144"/>
      <c r="D820" s="145"/>
    </row>
    <row r="821" spans="1:4" x14ac:dyDescent="0.35">
      <c r="A821" s="140">
        <f t="shared" si="12"/>
        <v>820</v>
      </c>
      <c r="B821" s="143"/>
      <c r="C821" s="144"/>
      <c r="D821" s="145"/>
    </row>
    <row r="822" spans="1:4" x14ac:dyDescent="0.35">
      <c r="A822" s="140">
        <f t="shared" si="12"/>
        <v>821</v>
      </c>
      <c r="B822" s="143"/>
      <c r="C822" s="144"/>
      <c r="D822" s="145"/>
    </row>
    <row r="823" spans="1:4" x14ac:dyDescent="0.35">
      <c r="A823" s="140">
        <f t="shared" si="12"/>
        <v>822</v>
      </c>
      <c r="B823" s="143"/>
      <c r="C823" s="144"/>
      <c r="D823" s="145"/>
    </row>
    <row r="824" spans="1:4" x14ac:dyDescent="0.35">
      <c r="A824" s="140">
        <f t="shared" si="12"/>
        <v>823</v>
      </c>
      <c r="B824" s="143"/>
      <c r="C824" s="144"/>
      <c r="D824" s="145"/>
    </row>
    <row r="825" spans="1:4" x14ac:dyDescent="0.35">
      <c r="A825" s="140">
        <f t="shared" si="12"/>
        <v>824</v>
      </c>
      <c r="B825" s="143"/>
      <c r="C825" s="144"/>
      <c r="D825" s="145"/>
    </row>
    <row r="826" spans="1:4" x14ac:dyDescent="0.35">
      <c r="A826" s="140">
        <f t="shared" si="12"/>
        <v>825</v>
      </c>
      <c r="B826" s="143"/>
      <c r="C826" s="144"/>
      <c r="D826" s="145"/>
    </row>
    <row r="827" spans="1:4" x14ac:dyDescent="0.35">
      <c r="A827" s="140">
        <f t="shared" si="12"/>
        <v>826</v>
      </c>
      <c r="B827" s="143"/>
      <c r="C827" s="144"/>
      <c r="D827" s="145"/>
    </row>
    <row r="828" spans="1:4" x14ac:dyDescent="0.35">
      <c r="A828" s="140">
        <f t="shared" si="12"/>
        <v>827</v>
      </c>
      <c r="B828" s="143"/>
      <c r="C828" s="144"/>
      <c r="D828" s="145"/>
    </row>
    <row r="829" spans="1:4" x14ac:dyDescent="0.35">
      <c r="A829" s="140">
        <f t="shared" si="12"/>
        <v>828</v>
      </c>
      <c r="B829" s="143"/>
      <c r="C829" s="144"/>
      <c r="D829" s="145"/>
    </row>
    <row r="830" spans="1:4" x14ac:dyDescent="0.35">
      <c r="A830" s="140">
        <f t="shared" si="12"/>
        <v>829</v>
      </c>
      <c r="B830" s="143"/>
      <c r="C830" s="144"/>
      <c r="D830" s="145"/>
    </row>
    <row r="831" spans="1:4" x14ac:dyDescent="0.35">
      <c r="A831" s="140">
        <f t="shared" si="12"/>
        <v>830</v>
      </c>
      <c r="B831" s="143"/>
      <c r="C831" s="144"/>
      <c r="D831" s="145"/>
    </row>
    <row r="832" spans="1:4" x14ac:dyDescent="0.35">
      <c r="A832" s="140">
        <f t="shared" si="12"/>
        <v>831</v>
      </c>
      <c r="B832" s="143"/>
      <c r="C832" s="144"/>
      <c r="D832" s="145"/>
    </row>
    <row r="833" spans="1:4" x14ac:dyDescent="0.35">
      <c r="A833" s="140">
        <f t="shared" si="12"/>
        <v>832</v>
      </c>
      <c r="B833" s="143"/>
      <c r="C833" s="144"/>
      <c r="D833" s="145"/>
    </row>
    <row r="834" spans="1:4" x14ac:dyDescent="0.35">
      <c r="A834" s="140">
        <f t="shared" si="12"/>
        <v>833</v>
      </c>
      <c r="B834" s="143"/>
      <c r="C834" s="144"/>
      <c r="D834" s="145"/>
    </row>
    <row r="835" spans="1:4" x14ac:dyDescent="0.35">
      <c r="A835" s="140">
        <f t="shared" si="12"/>
        <v>834</v>
      </c>
      <c r="B835" s="143"/>
      <c r="C835" s="144"/>
      <c r="D835" s="145"/>
    </row>
    <row r="836" spans="1:4" x14ac:dyDescent="0.35">
      <c r="A836" s="140">
        <f t="shared" ref="A836:A899" si="13">A835+1</f>
        <v>835</v>
      </c>
      <c r="B836" s="143"/>
      <c r="C836" s="144"/>
      <c r="D836" s="145"/>
    </row>
    <row r="837" spans="1:4" x14ac:dyDescent="0.35">
      <c r="A837" s="140">
        <f t="shared" si="13"/>
        <v>836</v>
      </c>
      <c r="B837" s="143"/>
      <c r="C837" s="144"/>
      <c r="D837" s="145"/>
    </row>
    <row r="838" spans="1:4" x14ac:dyDescent="0.35">
      <c r="A838" s="140">
        <f t="shared" si="13"/>
        <v>837</v>
      </c>
      <c r="B838" s="143"/>
      <c r="C838" s="144"/>
      <c r="D838" s="145"/>
    </row>
    <row r="839" spans="1:4" x14ac:dyDescent="0.35">
      <c r="A839" s="140">
        <f t="shared" si="13"/>
        <v>838</v>
      </c>
      <c r="B839" s="143"/>
      <c r="C839" s="144"/>
      <c r="D839" s="145"/>
    </row>
    <row r="840" spans="1:4" x14ac:dyDescent="0.35">
      <c r="A840" s="140">
        <f t="shared" si="13"/>
        <v>839</v>
      </c>
      <c r="B840" s="143"/>
      <c r="C840" s="144"/>
      <c r="D840" s="145"/>
    </row>
    <row r="841" spans="1:4" x14ac:dyDescent="0.35">
      <c r="A841" s="140">
        <f t="shared" si="13"/>
        <v>840</v>
      </c>
      <c r="B841" s="143"/>
      <c r="C841" s="144"/>
      <c r="D841" s="145"/>
    </row>
    <row r="842" spans="1:4" x14ac:dyDescent="0.35">
      <c r="A842" s="140">
        <f t="shared" si="13"/>
        <v>841</v>
      </c>
      <c r="B842" s="143"/>
      <c r="C842" s="144"/>
      <c r="D842" s="145"/>
    </row>
    <row r="843" spans="1:4" x14ac:dyDescent="0.35">
      <c r="A843" s="140">
        <f t="shared" si="13"/>
        <v>842</v>
      </c>
      <c r="B843" s="143"/>
      <c r="C843" s="144"/>
      <c r="D843" s="145"/>
    </row>
    <row r="844" spans="1:4" x14ac:dyDescent="0.35">
      <c r="A844" s="140">
        <f t="shared" si="13"/>
        <v>843</v>
      </c>
      <c r="B844" s="143"/>
      <c r="C844" s="144"/>
      <c r="D844" s="145"/>
    </row>
    <row r="845" spans="1:4" x14ac:dyDescent="0.35">
      <c r="A845" s="140">
        <f t="shared" si="13"/>
        <v>844</v>
      </c>
      <c r="B845" s="143"/>
      <c r="C845" s="144"/>
      <c r="D845" s="145"/>
    </row>
    <row r="846" spans="1:4" x14ac:dyDescent="0.35">
      <c r="A846" s="140">
        <f t="shared" si="13"/>
        <v>845</v>
      </c>
      <c r="B846" s="143"/>
      <c r="C846" s="144"/>
      <c r="D846" s="145"/>
    </row>
    <row r="847" spans="1:4" x14ac:dyDescent="0.35">
      <c r="A847" s="140">
        <f t="shared" si="13"/>
        <v>846</v>
      </c>
      <c r="B847" s="143"/>
      <c r="C847" s="144"/>
      <c r="D847" s="145"/>
    </row>
    <row r="848" spans="1:4" x14ac:dyDescent="0.35">
      <c r="A848" s="140">
        <f t="shared" si="13"/>
        <v>847</v>
      </c>
      <c r="B848" s="143"/>
      <c r="C848" s="144"/>
      <c r="D848" s="145"/>
    </row>
    <row r="849" spans="1:4" x14ac:dyDescent="0.35">
      <c r="A849" s="140">
        <f t="shared" si="13"/>
        <v>848</v>
      </c>
      <c r="B849" s="143"/>
      <c r="C849" s="144"/>
      <c r="D849" s="145"/>
    </row>
    <row r="850" spans="1:4" x14ac:dyDescent="0.35">
      <c r="A850" s="140">
        <f t="shared" si="13"/>
        <v>849</v>
      </c>
      <c r="B850" s="143"/>
      <c r="C850" s="144"/>
      <c r="D850" s="145"/>
    </row>
    <row r="851" spans="1:4" x14ac:dyDescent="0.35">
      <c r="A851" s="140">
        <f t="shared" si="13"/>
        <v>850</v>
      </c>
      <c r="B851" s="143"/>
      <c r="C851" s="144"/>
      <c r="D851" s="145"/>
    </row>
    <row r="852" spans="1:4" x14ac:dyDescent="0.35">
      <c r="A852" s="140">
        <f t="shared" si="13"/>
        <v>851</v>
      </c>
      <c r="B852" s="143"/>
      <c r="C852" s="144"/>
      <c r="D852" s="145"/>
    </row>
    <row r="853" spans="1:4" x14ac:dyDescent="0.35">
      <c r="A853" s="140">
        <f t="shared" si="13"/>
        <v>852</v>
      </c>
      <c r="B853" s="143"/>
      <c r="C853" s="144"/>
      <c r="D853" s="145"/>
    </row>
    <row r="854" spans="1:4" x14ac:dyDescent="0.35">
      <c r="A854" s="140">
        <f t="shared" si="13"/>
        <v>853</v>
      </c>
      <c r="B854" s="143"/>
      <c r="C854" s="144"/>
      <c r="D854" s="145"/>
    </row>
    <row r="855" spans="1:4" x14ac:dyDescent="0.35">
      <c r="A855" s="140">
        <f t="shared" si="13"/>
        <v>854</v>
      </c>
      <c r="B855" s="143"/>
      <c r="C855" s="144"/>
      <c r="D855" s="145"/>
    </row>
    <row r="856" spans="1:4" x14ac:dyDescent="0.35">
      <c r="A856" s="140">
        <f t="shared" si="13"/>
        <v>855</v>
      </c>
      <c r="B856" s="143"/>
      <c r="C856" s="144"/>
      <c r="D856" s="145"/>
    </row>
    <row r="857" spans="1:4" x14ac:dyDescent="0.35">
      <c r="A857" s="140">
        <f t="shared" si="13"/>
        <v>856</v>
      </c>
      <c r="B857" s="143"/>
      <c r="C857" s="144"/>
      <c r="D857" s="145"/>
    </row>
    <row r="858" spans="1:4" x14ac:dyDescent="0.35">
      <c r="A858" s="140">
        <f t="shared" si="13"/>
        <v>857</v>
      </c>
      <c r="B858" s="143"/>
      <c r="C858" s="144"/>
      <c r="D858" s="145"/>
    </row>
    <row r="859" spans="1:4" x14ac:dyDescent="0.35">
      <c r="A859" s="140">
        <f t="shared" si="13"/>
        <v>858</v>
      </c>
      <c r="B859" s="143"/>
      <c r="C859" s="144"/>
      <c r="D859" s="145"/>
    </row>
    <row r="860" spans="1:4" x14ac:dyDescent="0.35">
      <c r="A860" s="140">
        <f t="shared" si="13"/>
        <v>859</v>
      </c>
      <c r="B860" s="143"/>
      <c r="C860" s="144"/>
      <c r="D860" s="145"/>
    </row>
    <row r="861" spans="1:4" x14ac:dyDescent="0.35">
      <c r="A861" s="140">
        <f t="shared" si="13"/>
        <v>860</v>
      </c>
      <c r="B861" s="143"/>
      <c r="C861" s="144"/>
      <c r="D861" s="145"/>
    </row>
    <row r="862" spans="1:4" x14ac:dyDescent="0.35">
      <c r="A862" s="140">
        <f t="shared" si="13"/>
        <v>861</v>
      </c>
      <c r="B862" s="143"/>
      <c r="C862" s="144"/>
      <c r="D862" s="145"/>
    </row>
    <row r="863" spans="1:4" x14ac:dyDescent="0.35">
      <c r="A863" s="140">
        <f t="shared" si="13"/>
        <v>862</v>
      </c>
      <c r="B863" s="143"/>
      <c r="C863" s="144"/>
      <c r="D863" s="145"/>
    </row>
    <row r="864" spans="1:4" x14ac:dyDescent="0.35">
      <c r="A864" s="140">
        <f t="shared" si="13"/>
        <v>863</v>
      </c>
      <c r="B864" s="143"/>
      <c r="C864" s="144"/>
      <c r="D864" s="145"/>
    </row>
    <row r="865" spans="1:4" x14ac:dyDescent="0.35">
      <c r="A865" s="140">
        <f t="shared" si="13"/>
        <v>864</v>
      </c>
      <c r="B865" s="143"/>
      <c r="C865" s="144"/>
      <c r="D865" s="145"/>
    </row>
    <row r="866" spans="1:4" x14ac:dyDescent="0.35">
      <c r="A866" s="140">
        <f t="shared" si="13"/>
        <v>865</v>
      </c>
      <c r="B866" s="143"/>
      <c r="C866" s="144"/>
      <c r="D866" s="145"/>
    </row>
    <row r="867" spans="1:4" x14ac:dyDescent="0.35">
      <c r="A867" s="140">
        <f t="shared" si="13"/>
        <v>866</v>
      </c>
      <c r="B867" s="143"/>
      <c r="C867" s="144"/>
      <c r="D867" s="145"/>
    </row>
    <row r="868" spans="1:4" x14ac:dyDescent="0.35">
      <c r="A868" s="140">
        <f t="shared" si="13"/>
        <v>867</v>
      </c>
      <c r="B868" s="143"/>
      <c r="C868" s="144"/>
      <c r="D868" s="145"/>
    </row>
    <row r="869" spans="1:4" x14ac:dyDescent="0.35">
      <c r="A869" s="140">
        <f t="shared" si="13"/>
        <v>868</v>
      </c>
      <c r="B869" s="143"/>
      <c r="C869" s="144"/>
      <c r="D869" s="145"/>
    </row>
    <row r="870" spans="1:4" x14ac:dyDescent="0.35">
      <c r="A870" s="140">
        <f t="shared" si="13"/>
        <v>869</v>
      </c>
      <c r="B870" s="143"/>
      <c r="C870" s="144"/>
      <c r="D870" s="145"/>
    </row>
    <row r="871" spans="1:4" x14ac:dyDescent="0.35">
      <c r="A871" s="140">
        <f t="shared" si="13"/>
        <v>870</v>
      </c>
      <c r="B871" s="143"/>
      <c r="C871" s="144"/>
      <c r="D871" s="145"/>
    </row>
    <row r="872" spans="1:4" x14ac:dyDescent="0.35">
      <c r="A872" s="140">
        <f t="shared" si="13"/>
        <v>871</v>
      </c>
      <c r="B872" s="143"/>
      <c r="C872" s="144"/>
      <c r="D872" s="145"/>
    </row>
    <row r="873" spans="1:4" x14ac:dyDescent="0.35">
      <c r="A873" s="140">
        <f t="shared" si="13"/>
        <v>872</v>
      </c>
      <c r="B873" s="143"/>
      <c r="C873" s="144"/>
      <c r="D873" s="145"/>
    </row>
    <row r="874" spans="1:4" x14ac:dyDescent="0.35">
      <c r="A874" s="140">
        <f t="shared" si="13"/>
        <v>873</v>
      </c>
      <c r="B874" s="143"/>
      <c r="C874" s="144"/>
      <c r="D874" s="145"/>
    </row>
    <row r="875" spans="1:4" x14ac:dyDescent="0.35">
      <c r="A875" s="140">
        <f t="shared" si="13"/>
        <v>874</v>
      </c>
      <c r="B875" s="143"/>
      <c r="C875" s="144"/>
      <c r="D875" s="145"/>
    </row>
    <row r="876" spans="1:4" x14ac:dyDescent="0.35">
      <c r="A876" s="140">
        <f t="shared" si="13"/>
        <v>875</v>
      </c>
      <c r="B876" s="143"/>
      <c r="C876" s="144"/>
      <c r="D876" s="145"/>
    </row>
    <row r="877" spans="1:4" x14ac:dyDescent="0.35">
      <c r="A877" s="140">
        <f t="shared" si="13"/>
        <v>876</v>
      </c>
      <c r="B877" s="143"/>
      <c r="C877" s="144"/>
      <c r="D877" s="145"/>
    </row>
    <row r="878" spans="1:4" x14ac:dyDescent="0.35">
      <c r="A878" s="140">
        <f t="shared" si="13"/>
        <v>877</v>
      </c>
      <c r="B878" s="143"/>
      <c r="C878" s="144"/>
      <c r="D878" s="145"/>
    </row>
    <row r="879" spans="1:4" x14ac:dyDescent="0.35">
      <c r="A879" s="140">
        <f t="shared" si="13"/>
        <v>878</v>
      </c>
      <c r="B879" s="143"/>
      <c r="C879" s="144"/>
      <c r="D879" s="145"/>
    </row>
    <row r="880" spans="1:4" x14ac:dyDescent="0.35">
      <c r="A880" s="140">
        <f t="shared" si="13"/>
        <v>879</v>
      </c>
      <c r="B880" s="143"/>
      <c r="C880" s="144"/>
      <c r="D880" s="145"/>
    </row>
    <row r="881" spans="1:4" x14ac:dyDescent="0.35">
      <c r="A881" s="140">
        <f t="shared" si="13"/>
        <v>880</v>
      </c>
      <c r="B881" s="143"/>
      <c r="C881" s="144"/>
      <c r="D881" s="145"/>
    </row>
    <row r="882" spans="1:4" x14ac:dyDescent="0.35">
      <c r="A882" s="140">
        <f t="shared" si="13"/>
        <v>881</v>
      </c>
      <c r="B882" s="143"/>
      <c r="C882" s="144"/>
      <c r="D882" s="145"/>
    </row>
    <row r="883" spans="1:4" x14ac:dyDescent="0.35">
      <c r="A883" s="140">
        <f t="shared" si="13"/>
        <v>882</v>
      </c>
      <c r="B883" s="143"/>
      <c r="C883" s="144"/>
      <c r="D883" s="145"/>
    </row>
    <row r="884" spans="1:4" x14ac:dyDescent="0.35">
      <c r="A884" s="140">
        <f t="shared" si="13"/>
        <v>883</v>
      </c>
      <c r="B884" s="143"/>
      <c r="C884" s="144"/>
      <c r="D884" s="145"/>
    </row>
    <row r="885" spans="1:4" x14ac:dyDescent="0.35">
      <c r="A885" s="140">
        <f t="shared" si="13"/>
        <v>884</v>
      </c>
      <c r="B885" s="143"/>
      <c r="C885" s="144"/>
      <c r="D885" s="145"/>
    </row>
    <row r="886" spans="1:4" x14ac:dyDescent="0.35">
      <c r="A886" s="140">
        <f t="shared" si="13"/>
        <v>885</v>
      </c>
      <c r="B886" s="143"/>
      <c r="C886" s="144"/>
      <c r="D886" s="145"/>
    </row>
    <row r="887" spans="1:4" x14ac:dyDescent="0.35">
      <c r="A887" s="140">
        <f t="shared" si="13"/>
        <v>886</v>
      </c>
      <c r="B887" s="143"/>
      <c r="C887" s="144"/>
      <c r="D887" s="145"/>
    </row>
    <row r="888" spans="1:4" x14ac:dyDescent="0.35">
      <c r="A888" s="140">
        <f t="shared" si="13"/>
        <v>887</v>
      </c>
      <c r="B888" s="143"/>
      <c r="C888" s="144"/>
      <c r="D888" s="145"/>
    </row>
    <row r="889" spans="1:4" x14ac:dyDescent="0.35">
      <c r="A889" s="140">
        <f t="shared" si="13"/>
        <v>888</v>
      </c>
      <c r="B889" s="143"/>
      <c r="C889" s="144"/>
      <c r="D889" s="145"/>
    </row>
    <row r="890" spans="1:4" x14ac:dyDescent="0.35">
      <c r="A890" s="140">
        <f t="shared" si="13"/>
        <v>889</v>
      </c>
      <c r="B890" s="143"/>
      <c r="C890" s="144"/>
      <c r="D890" s="145"/>
    </row>
    <row r="891" spans="1:4" x14ac:dyDescent="0.35">
      <c r="A891" s="140">
        <f t="shared" si="13"/>
        <v>890</v>
      </c>
      <c r="B891" s="143"/>
      <c r="C891" s="144"/>
      <c r="D891" s="145"/>
    </row>
    <row r="892" spans="1:4" x14ac:dyDescent="0.35">
      <c r="A892" s="140">
        <f t="shared" si="13"/>
        <v>891</v>
      </c>
      <c r="B892" s="143"/>
      <c r="C892" s="144"/>
      <c r="D892" s="145"/>
    </row>
    <row r="893" spans="1:4" x14ac:dyDescent="0.35">
      <c r="A893" s="140">
        <f t="shared" si="13"/>
        <v>892</v>
      </c>
      <c r="B893" s="143"/>
      <c r="C893" s="144"/>
      <c r="D893" s="145"/>
    </row>
    <row r="894" spans="1:4" x14ac:dyDescent="0.35">
      <c r="A894" s="140">
        <f t="shared" si="13"/>
        <v>893</v>
      </c>
      <c r="B894" s="143"/>
      <c r="C894" s="144"/>
      <c r="D894" s="145"/>
    </row>
    <row r="895" spans="1:4" x14ac:dyDescent="0.35">
      <c r="A895" s="140">
        <f t="shared" si="13"/>
        <v>894</v>
      </c>
      <c r="B895" s="143"/>
      <c r="C895" s="144"/>
      <c r="D895" s="145"/>
    </row>
    <row r="896" spans="1:4" x14ac:dyDescent="0.35">
      <c r="A896" s="140">
        <f t="shared" si="13"/>
        <v>895</v>
      </c>
      <c r="B896" s="143"/>
      <c r="C896" s="144"/>
      <c r="D896" s="145"/>
    </row>
    <row r="897" spans="1:4" x14ac:dyDescent="0.35">
      <c r="A897" s="140">
        <f t="shared" si="13"/>
        <v>896</v>
      </c>
      <c r="B897" s="143"/>
      <c r="C897" s="144"/>
      <c r="D897" s="145"/>
    </row>
    <row r="898" spans="1:4" x14ac:dyDescent="0.35">
      <c r="A898" s="140">
        <f t="shared" si="13"/>
        <v>897</v>
      </c>
      <c r="B898" s="143"/>
      <c r="C898" s="144"/>
      <c r="D898" s="145"/>
    </row>
    <row r="899" spans="1:4" x14ac:dyDescent="0.35">
      <c r="A899" s="140">
        <f t="shared" si="13"/>
        <v>898</v>
      </c>
      <c r="B899" s="143"/>
      <c r="C899" s="144"/>
      <c r="D899" s="145"/>
    </row>
    <row r="900" spans="1:4" x14ac:dyDescent="0.35">
      <c r="A900" s="140">
        <f t="shared" ref="A900:A963" si="14">A899+1</f>
        <v>899</v>
      </c>
      <c r="B900" s="143"/>
      <c r="C900" s="144"/>
      <c r="D900" s="145"/>
    </row>
    <row r="901" spans="1:4" x14ac:dyDescent="0.35">
      <c r="A901" s="140">
        <f t="shared" si="14"/>
        <v>900</v>
      </c>
      <c r="B901" s="143"/>
      <c r="C901" s="144"/>
      <c r="D901" s="145"/>
    </row>
    <row r="902" spans="1:4" x14ac:dyDescent="0.35">
      <c r="A902" s="140">
        <f t="shared" si="14"/>
        <v>901</v>
      </c>
      <c r="B902" s="143"/>
      <c r="C902" s="144"/>
      <c r="D902" s="145"/>
    </row>
    <row r="903" spans="1:4" x14ac:dyDescent="0.35">
      <c r="A903" s="140">
        <f t="shared" si="14"/>
        <v>902</v>
      </c>
      <c r="B903" s="143"/>
      <c r="C903" s="144"/>
      <c r="D903" s="145"/>
    </row>
    <row r="904" spans="1:4" x14ac:dyDescent="0.35">
      <c r="A904" s="140">
        <f t="shared" si="14"/>
        <v>903</v>
      </c>
      <c r="B904" s="143"/>
      <c r="C904" s="144"/>
      <c r="D904" s="145"/>
    </row>
    <row r="905" spans="1:4" x14ac:dyDescent="0.35">
      <c r="A905" s="140">
        <f t="shared" si="14"/>
        <v>904</v>
      </c>
      <c r="B905" s="143"/>
      <c r="C905" s="144"/>
      <c r="D905" s="145"/>
    </row>
    <row r="906" spans="1:4" x14ac:dyDescent="0.35">
      <c r="A906" s="140">
        <f t="shared" si="14"/>
        <v>905</v>
      </c>
      <c r="B906" s="143"/>
      <c r="C906" s="144"/>
      <c r="D906" s="145"/>
    </row>
    <row r="907" spans="1:4" x14ac:dyDescent="0.35">
      <c r="A907" s="140">
        <f t="shared" si="14"/>
        <v>906</v>
      </c>
      <c r="B907" s="143"/>
      <c r="C907" s="144"/>
      <c r="D907" s="145"/>
    </row>
    <row r="908" spans="1:4" x14ac:dyDescent="0.35">
      <c r="A908" s="140">
        <f t="shared" si="14"/>
        <v>907</v>
      </c>
      <c r="B908" s="143"/>
      <c r="C908" s="144"/>
      <c r="D908" s="145"/>
    </row>
    <row r="909" spans="1:4" x14ac:dyDescent="0.35">
      <c r="A909" s="140">
        <f t="shared" si="14"/>
        <v>908</v>
      </c>
      <c r="B909" s="143"/>
      <c r="C909" s="144"/>
      <c r="D909" s="145"/>
    </row>
    <row r="910" spans="1:4" x14ac:dyDescent="0.35">
      <c r="A910" s="140">
        <f t="shared" si="14"/>
        <v>909</v>
      </c>
      <c r="B910" s="143"/>
      <c r="C910" s="144"/>
      <c r="D910" s="145"/>
    </row>
    <row r="911" spans="1:4" x14ac:dyDescent="0.35">
      <c r="A911" s="140">
        <f t="shared" si="14"/>
        <v>910</v>
      </c>
      <c r="B911" s="143"/>
      <c r="C911" s="144"/>
      <c r="D911" s="145"/>
    </row>
    <row r="912" spans="1:4" x14ac:dyDescent="0.35">
      <c r="A912" s="140">
        <f t="shared" si="14"/>
        <v>911</v>
      </c>
      <c r="B912" s="143"/>
      <c r="C912" s="144"/>
      <c r="D912" s="145"/>
    </row>
    <row r="913" spans="1:4" x14ac:dyDescent="0.35">
      <c r="A913" s="140">
        <f t="shared" si="14"/>
        <v>912</v>
      </c>
      <c r="B913" s="143"/>
      <c r="C913" s="144"/>
      <c r="D913" s="145"/>
    </row>
    <row r="914" spans="1:4" x14ac:dyDescent="0.35">
      <c r="A914" s="140">
        <f t="shared" si="14"/>
        <v>913</v>
      </c>
      <c r="B914" s="143"/>
      <c r="C914" s="144"/>
      <c r="D914" s="145"/>
    </row>
    <row r="915" spans="1:4" x14ac:dyDescent="0.35">
      <c r="A915" s="140">
        <f t="shared" si="14"/>
        <v>914</v>
      </c>
      <c r="B915" s="143"/>
      <c r="C915" s="144"/>
      <c r="D915" s="145"/>
    </row>
    <row r="916" spans="1:4" x14ac:dyDescent="0.35">
      <c r="A916" s="140">
        <f t="shared" si="14"/>
        <v>915</v>
      </c>
      <c r="B916" s="143"/>
      <c r="C916" s="144"/>
      <c r="D916" s="145"/>
    </row>
    <row r="917" spans="1:4" x14ac:dyDescent="0.35">
      <c r="A917" s="140">
        <f t="shared" si="14"/>
        <v>916</v>
      </c>
      <c r="B917" s="143"/>
      <c r="C917" s="144"/>
      <c r="D917" s="145"/>
    </row>
    <row r="918" spans="1:4" x14ac:dyDescent="0.35">
      <c r="A918" s="140">
        <f t="shared" si="14"/>
        <v>917</v>
      </c>
      <c r="B918" s="143"/>
      <c r="C918" s="144"/>
      <c r="D918" s="145"/>
    </row>
    <row r="919" spans="1:4" x14ac:dyDescent="0.35">
      <c r="A919" s="140">
        <f t="shared" si="14"/>
        <v>918</v>
      </c>
      <c r="B919" s="143"/>
      <c r="C919" s="144"/>
      <c r="D919" s="145"/>
    </row>
    <row r="920" spans="1:4" x14ac:dyDescent="0.35">
      <c r="A920" s="140">
        <f t="shared" si="14"/>
        <v>919</v>
      </c>
      <c r="B920" s="143"/>
      <c r="C920" s="144"/>
      <c r="D920" s="145"/>
    </row>
    <row r="921" spans="1:4" x14ac:dyDescent="0.35">
      <c r="A921" s="140">
        <f t="shared" si="14"/>
        <v>920</v>
      </c>
      <c r="B921" s="143"/>
      <c r="C921" s="144"/>
      <c r="D921" s="145"/>
    </row>
    <row r="922" spans="1:4" x14ac:dyDescent="0.35">
      <c r="A922" s="140">
        <f t="shared" si="14"/>
        <v>921</v>
      </c>
      <c r="B922" s="143"/>
      <c r="C922" s="144"/>
      <c r="D922" s="145"/>
    </row>
    <row r="923" spans="1:4" x14ac:dyDescent="0.35">
      <c r="A923" s="140">
        <f t="shared" si="14"/>
        <v>922</v>
      </c>
      <c r="B923" s="143"/>
      <c r="C923" s="144"/>
      <c r="D923" s="145"/>
    </row>
    <row r="924" spans="1:4" x14ac:dyDescent="0.35">
      <c r="A924" s="140">
        <f t="shared" si="14"/>
        <v>923</v>
      </c>
      <c r="B924" s="143"/>
      <c r="C924" s="144"/>
      <c r="D924" s="145"/>
    </row>
    <row r="925" spans="1:4" x14ac:dyDescent="0.35">
      <c r="A925" s="140">
        <f t="shared" si="14"/>
        <v>924</v>
      </c>
      <c r="B925" s="143"/>
      <c r="C925" s="144"/>
      <c r="D925" s="145"/>
    </row>
    <row r="926" spans="1:4" x14ac:dyDescent="0.35">
      <c r="A926" s="140">
        <f t="shared" si="14"/>
        <v>925</v>
      </c>
      <c r="B926" s="143"/>
      <c r="C926" s="144"/>
      <c r="D926" s="145"/>
    </row>
    <row r="927" spans="1:4" x14ac:dyDescent="0.35">
      <c r="A927" s="140">
        <f t="shared" si="14"/>
        <v>926</v>
      </c>
      <c r="B927" s="143"/>
      <c r="C927" s="144"/>
      <c r="D927" s="145"/>
    </row>
    <row r="928" spans="1:4" x14ac:dyDescent="0.35">
      <c r="A928" s="140">
        <f t="shared" si="14"/>
        <v>927</v>
      </c>
      <c r="B928" s="143"/>
      <c r="C928" s="144"/>
      <c r="D928" s="145"/>
    </row>
    <row r="929" spans="1:4" x14ac:dyDescent="0.35">
      <c r="A929" s="140">
        <f t="shared" si="14"/>
        <v>928</v>
      </c>
      <c r="B929" s="143"/>
      <c r="C929" s="144"/>
      <c r="D929" s="145"/>
    </row>
    <row r="930" spans="1:4" x14ac:dyDescent="0.35">
      <c r="A930" s="140">
        <f t="shared" si="14"/>
        <v>929</v>
      </c>
      <c r="B930" s="143"/>
      <c r="C930" s="144"/>
      <c r="D930" s="145"/>
    </row>
    <row r="931" spans="1:4" x14ac:dyDescent="0.35">
      <c r="A931" s="140">
        <f t="shared" si="14"/>
        <v>930</v>
      </c>
      <c r="B931" s="143"/>
      <c r="C931" s="144"/>
      <c r="D931" s="145"/>
    </row>
    <row r="932" spans="1:4" x14ac:dyDescent="0.35">
      <c r="A932" s="140">
        <f t="shared" si="14"/>
        <v>931</v>
      </c>
      <c r="B932" s="143"/>
      <c r="C932" s="144"/>
      <c r="D932" s="145"/>
    </row>
    <row r="933" spans="1:4" x14ac:dyDescent="0.35">
      <c r="A933" s="140">
        <f t="shared" si="14"/>
        <v>932</v>
      </c>
      <c r="B933" s="143"/>
      <c r="C933" s="144"/>
      <c r="D933" s="145"/>
    </row>
    <row r="934" spans="1:4" x14ac:dyDescent="0.35">
      <c r="A934" s="140">
        <f t="shared" si="14"/>
        <v>933</v>
      </c>
      <c r="B934" s="143"/>
      <c r="C934" s="144"/>
      <c r="D934" s="145"/>
    </row>
    <row r="935" spans="1:4" x14ac:dyDescent="0.35">
      <c r="A935" s="140">
        <f t="shared" si="14"/>
        <v>934</v>
      </c>
      <c r="B935" s="143"/>
      <c r="C935" s="144"/>
      <c r="D935" s="145"/>
    </row>
    <row r="936" spans="1:4" x14ac:dyDescent="0.35">
      <c r="A936" s="140">
        <f t="shared" si="14"/>
        <v>935</v>
      </c>
      <c r="B936" s="143"/>
      <c r="C936" s="144"/>
      <c r="D936" s="145"/>
    </row>
    <row r="937" spans="1:4" x14ac:dyDescent="0.35">
      <c r="A937" s="140">
        <f t="shared" si="14"/>
        <v>936</v>
      </c>
      <c r="B937" s="143"/>
      <c r="C937" s="144"/>
      <c r="D937" s="145"/>
    </row>
    <row r="938" spans="1:4" x14ac:dyDescent="0.35">
      <c r="A938" s="140">
        <f t="shared" si="14"/>
        <v>937</v>
      </c>
      <c r="B938" s="143"/>
      <c r="C938" s="144"/>
      <c r="D938" s="145"/>
    </row>
    <row r="939" spans="1:4" x14ac:dyDescent="0.35">
      <c r="A939" s="140">
        <f t="shared" si="14"/>
        <v>938</v>
      </c>
      <c r="B939" s="143"/>
      <c r="C939" s="144"/>
      <c r="D939" s="145"/>
    </row>
    <row r="940" spans="1:4" x14ac:dyDescent="0.35">
      <c r="A940" s="140">
        <f t="shared" si="14"/>
        <v>939</v>
      </c>
      <c r="B940" s="143"/>
      <c r="C940" s="144"/>
      <c r="D940" s="145"/>
    </row>
    <row r="941" spans="1:4" x14ac:dyDescent="0.35">
      <c r="A941" s="140">
        <f t="shared" si="14"/>
        <v>940</v>
      </c>
      <c r="B941" s="143"/>
      <c r="C941" s="144"/>
      <c r="D941" s="145"/>
    </row>
    <row r="942" spans="1:4" x14ac:dyDescent="0.35">
      <c r="A942" s="140">
        <f t="shared" si="14"/>
        <v>941</v>
      </c>
      <c r="B942" s="143"/>
      <c r="C942" s="144"/>
      <c r="D942" s="145"/>
    </row>
    <row r="943" spans="1:4" x14ac:dyDescent="0.35">
      <c r="A943" s="140">
        <f t="shared" si="14"/>
        <v>942</v>
      </c>
      <c r="B943" s="143"/>
      <c r="C943" s="144"/>
      <c r="D943" s="145"/>
    </row>
    <row r="944" spans="1:4" x14ac:dyDescent="0.35">
      <c r="A944" s="140">
        <f t="shared" si="14"/>
        <v>943</v>
      </c>
      <c r="B944" s="143"/>
      <c r="C944" s="144"/>
      <c r="D944" s="145"/>
    </row>
    <row r="945" spans="1:4" x14ac:dyDescent="0.35">
      <c r="A945" s="140">
        <f t="shared" si="14"/>
        <v>944</v>
      </c>
      <c r="B945" s="143"/>
      <c r="C945" s="144"/>
      <c r="D945" s="145"/>
    </row>
    <row r="946" spans="1:4" x14ac:dyDescent="0.35">
      <c r="A946" s="140">
        <f t="shared" si="14"/>
        <v>945</v>
      </c>
      <c r="B946" s="143"/>
      <c r="C946" s="144"/>
      <c r="D946" s="145"/>
    </row>
    <row r="947" spans="1:4" x14ac:dyDescent="0.35">
      <c r="A947" s="140">
        <f t="shared" si="14"/>
        <v>946</v>
      </c>
      <c r="B947" s="143"/>
      <c r="C947" s="144"/>
      <c r="D947" s="145"/>
    </row>
    <row r="948" spans="1:4" x14ac:dyDescent="0.35">
      <c r="A948" s="140">
        <f t="shared" si="14"/>
        <v>947</v>
      </c>
      <c r="B948" s="143"/>
      <c r="C948" s="144"/>
      <c r="D948" s="145"/>
    </row>
    <row r="949" spans="1:4" x14ac:dyDescent="0.35">
      <c r="A949" s="140">
        <f t="shared" si="14"/>
        <v>948</v>
      </c>
      <c r="B949" s="143"/>
      <c r="C949" s="144"/>
      <c r="D949" s="145"/>
    </row>
    <row r="950" spans="1:4" x14ac:dyDescent="0.35">
      <c r="A950" s="140">
        <f t="shared" si="14"/>
        <v>949</v>
      </c>
      <c r="B950" s="143"/>
      <c r="C950" s="144"/>
      <c r="D950" s="145"/>
    </row>
    <row r="951" spans="1:4" x14ac:dyDescent="0.35">
      <c r="A951" s="140">
        <f t="shared" si="14"/>
        <v>950</v>
      </c>
      <c r="B951" s="143"/>
      <c r="C951" s="144"/>
      <c r="D951" s="145"/>
    </row>
    <row r="952" spans="1:4" x14ac:dyDescent="0.35">
      <c r="A952" s="140">
        <f t="shared" si="14"/>
        <v>951</v>
      </c>
      <c r="B952" s="143"/>
      <c r="C952" s="144"/>
      <c r="D952" s="145"/>
    </row>
    <row r="953" spans="1:4" x14ac:dyDescent="0.35">
      <c r="A953" s="140">
        <f t="shared" si="14"/>
        <v>952</v>
      </c>
      <c r="B953" s="143"/>
      <c r="C953" s="144"/>
      <c r="D953" s="145"/>
    </row>
    <row r="954" spans="1:4" x14ac:dyDescent="0.35">
      <c r="A954" s="140">
        <f t="shared" si="14"/>
        <v>953</v>
      </c>
      <c r="B954" s="143"/>
      <c r="C954" s="144"/>
      <c r="D954" s="145"/>
    </row>
    <row r="955" spans="1:4" x14ac:dyDescent="0.35">
      <c r="A955" s="140">
        <f t="shared" si="14"/>
        <v>954</v>
      </c>
      <c r="B955" s="143"/>
      <c r="C955" s="144"/>
      <c r="D955" s="145"/>
    </row>
    <row r="956" spans="1:4" x14ac:dyDescent="0.35">
      <c r="A956" s="140">
        <f t="shared" si="14"/>
        <v>955</v>
      </c>
      <c r="B956" s="143"/>
      <c r="C956" s="144"/>
      <c r="D956" s="145"/>
    </row>
    <row r="957" spans="1:4" x14ac:dyDescent="0.35">
      <c r="A957" s="140">
        <f t="shared" si="14"/>
        <v>956</v>
      </c>
      <c r="B957" s="143"/>
      <c r="C957" s="144"/>
      <c r="D957" s="145"/>
    </row>
    <row r="958" spans="1:4" x14ac:dyDescent="0.35">
      <c r="A958" s="140">
        <f t="shared" si="14"/>
        <v>957</v>
      </c>
      <c r="B958" s="143"/>
      <c r="C958" s="144"/>
      <c r="D958" s="145"/>
    </row>
    <row r="959" spans="1:4" x14ac:dyDescent="0.35">
      <c r="A959" s="140">
        <f t="shared" si="14"/>
        <v>958</v>
      </c>
      <c r="B959" s="143"/>
      <c r="C959" s="144"/>
      <c r="D959" s="145"/>
    </row>
    <row r="960" spans="1:4" x14ac:dyDescent="0.35">
      <c r="A960" s="140">
        <f t="shared" si="14"/>
        <v>959</v>
      </c>
      <c r="B960" s="143"/>
      <c r="C960" s="144"/>
      <c r="D960" s="145"/>
    </row>
    <row r="961" spans="1:4" x14ac:dyDescent="0.35">
      <c r="A961" s="140">
        <f t="shared" si="14"/>
        <v>960</v>
      </c>
      <c r="B961" s="143"/>
      <c r="C961" s="144"/>
      <c r="D961" s="145"/>
    </row>
    <row r="962" spans="1:4" x14ac:dyDescent="0.35">
      <c r="A962" s="140">
        <f t="shared" si="14"/>
        <v>961</v>
      </c>
      <c r="B962" s="143"/>
      <c r="C962" s="144"/>
      <c r="D962" s="145"/>
    </row>
    <row r="963" spans="1:4" x14ac:dyDescent="0.35">
      <c r="A963" s="140">
        <f t="shared" si="14"/>
        <v>962</v>
      </c>
      <c r="B963" s="143"/>
      <c r="C963" s="144"/>
      <c r="D963" s="145"/>
    </row>
    <row r="964" spans="1:4" x14ac:dyDescent="0.35">
      <c r="A964" s="140">
        <f t="shared" ref="A964:A1027" si="15">A963+1</f>
        <v>963</v>
      </c>
      <c r="B964" s="143"/>
      <c r="C964" s="144"/>
      <c r="D964" s="145"/>
    </row>
    <row r="965" spans="1:4" x14ac:dyDescent="0.35">
      <c r="A965" s="140">
        <f t="shared" si="15"/>
        <v>964</v>
      </c>
      <c r="B965" s="143"/>
      <c r="C965" s="144"/>
      <c r="D965" s="145"/>
    </row>
    <row r="966" spans="1:4" x14ac:dyDescent="0.35">
      <c r="A966" s="140">
        <f t="shared" si="15"/>
        <v>965</v>
      </c>
      <c r="B966" s="143"/>
      <c r="C966" s="144"/>
      <c r="D966" s="145"/>
    </row>
    <row r="967" spans="1:4" x14ac:dyDescent="0.35">
      <c r="A967" s="140">
        <f t="shared" si="15"/>
        <v>966</v>
      </c>
      <c r="B967" s="143"/>
      <c r="C967" s="144"/>
      <c r="D967" s="145"/>
    </row>
    <row r="968" spans="1:4" x14ac:dyDescent="0.35">
      <c r="A968" s="140">
        <f t="shared" si="15"/>
        <v>967</v>
      </c>
      <c r="B968" s="143"/>
      <c r="C968" s="144"/>
      <c r="D968" s="145"/>
    </row>
    <row r="969" spans="1:4" x14ac:dyDescent="0.35">
      <c r="A969" s="140">
        <f t="shared" si="15"/>
        <v>968</v>
      </c>
      <c r="B969" s="143"/>
      <c r="C969" s="144"/>
      <c r="D969" s="145"/>
    </row>
    <row r="970" spans="1:4" x14ac:dyDescent="0.35">
      <c r="A970" s="140">
        <f t="shared" si="15"/>
        <v>969</v>
      </c>
      <c r="B970" s="143"/>
      <c r="C970" s="144"/>
      <c r="D970" s="145"/>
    </row>
    <row r="971" spans="1:4" x14ac:dyDescent="0.35">
      <c r="A971" s="140">
        <f t="shared" si="15"/>
        <v>970</v>
      </c>
      <c r="B971" s="143"/>
      <c r="C971" s="144"/>
      <c r="D971" s="145"/>
    </row>
    <row r="972" spans="1:4" x14ac:dyDescent="0.35">
      <c r="A972" s="140">
        <f t="shared" si="15"/>
        <v>971</v>
      </c>
      <c r="B972" s="143"/>
      <c r="C972" s="144"/>
      <c r="D972" s="145"/>
    </row>
    <row r="973" spans="1:4" x14ac:dyDescent="0.35">
      <c r="A973" s="140">
        <f t="shared" si="15"/>
        <v>972</v>
      </c>
      <c r="B973" s="143"/>
      <c r="C973" s="144"/>
      <c r="D973" s="145"/>
    </row>
    <row r="974" spans="1:4" x14ac:dyDescent="0.35">
      <c r="A974" s="140">
        <f t="shared" si="15"/>
        <v>973</v>
      </c>
      <c r="B974" s="143"/>
      <c r="C974" s="144"/>
      <c r="D974" s="145"/>
    </row>
    <row r="975" spans="1:4" x14ac:dyDescent="0.35">
      <c r="A975" s="140">
        <f t="shared" si="15"/>
        <v>974</v>
      </c>
      <c r="B975" s="143"/>
      <c r="C975" s="144"/>
      <c r="D975" s="145"/>
    </row>
    <row r="976" spans="1:4" x14ac:dyDescent="0.35">
      <c r="A976" s="140">
        <f t="shared" si="15"/>
        <v>975</v>
      </c>
      <c r="B976" s="143"/>
      <c r="C976" s="144"/>
      <c r="D976" s="145"/>
    </row>
    <row r="977" spans="1:4" x14ac:dyDescent="0.35">
      <c r="A977" s="140">
        <f t="shared" si="15"/>
        <v>976</v>
      </c>
      <c r="B977" s="143"/>
      <c r="C977" s="144"/>
      <c r="D977" s="145"/>
    </row>
    <row r="978" spans="1:4" x14ac:dyDescent="0.35">
      <c r="A978" s="140">
        <f t="shared" si="15"/>
        <v>977</v>
      </c>
      <c r="B978" s="143"/>
      <c r="C978" s="144"/>
      <c r="D978" s="145"/>
    </row>
    <row r="979" spans="1:4" x14ac:dyDescent="0.35">
      <c r="A979" s="140">
        <f t="shared" si="15"/>
        <v>978</v>
      </c>
      <c r="B979" s="143"/>
      <c r="C979" s="144"/>
      <c r="D979" s="145"/>
    </row>
    <row r="980" spans="1:4" x14ac:dyDescent="0.35">
      <c r="A980" s="140">
        <f t="shared" si="15"/>
        <v>979</v>
      </c>
      <c r="B980" s="143"/>
      <c r="C980" s="144"/>
      <c r="D980" s="145"/>
    </row>
    <row r="981" spans="1:4" x14ac:dyDescent="0.35">
      <c r="A981" s="140">
        <f t="shared" si="15"/>
        <v>980</v>
      </c>
      <c r="B981" s="143"/>
      <c r="C981" s="144"/>
      <c r="D981" s="145"/>
    </row>
    <row r="982" spans="1:4" x14ac:dyDescent="0.35">
      <c r="A982" s="140">
        <f t="shared" si="15"/>
        <v>981</v>
      </c>
      <c r="B982" s="143"/>
      <c r="C982" s="144"/>
      <c r="D982" s="145"/>
    </row>
    <row r="983" spans="1:4" x14ac:dyDescent="0.35">
      <c r="A983" s="140">
        <f t="shared" si="15"/>
        <v>982</v>
      </c>
      <c r="B983" s="143"/>
      <c r="C983" s="144"/>
      <c r="D983" s="145"/>
    </row>
    <row r="984" spans="1:4" x14ac:dyDescent="0.35">
      <c r="A984" s="140">
        <f t="shared" si="15"/>
        <v>983</v>
      </c>
      <c r="B984" s="143"/>
      <c r="C984" s="144"/>
      <c r="D984" s="145"/>
    </row>
    <row r="985" spans="1:4" x14ac:dyDescent="0.35">
      <c r="A985" s="140">
        <f t="shared" si="15"/>
        <v>984</v>
      </c>
      <c r="B985" s="143"/>
      <c r="C985" s="144"/>
      <c r="D985" s="145"/>
    </row>
    <row r="986" spans="1:4" x14ac:dyDescent="0.35">
      <c r="A986" s="140">
        <f t="shared" si="15"/>
        <v>985</v>
      </c>
      <c r="B986" s="143"/>
      <c r="C986" s="144"/>
      <c r="D986" s="145"/>
    </row>
    <row r="987" spans="1:4" x14ac:dyDescent="0.35">
      <c r="A987" s="140">
        <f t="shared" si="15"/>
        <v>986</v>
      </c>
      <c r="B987" s="143"/>
      <c r="C987" s="144"/>
      <c r="D987" s="145"/>
    </row>
    <row r="988" spans="1:4" x14ac:dyDescent="0.35">
      <c r="A988" s="140">
        <f t="shared" si="15"/>
        <v>987</v>
      </c>
      <c r="B988" s="143"/>
      <c r="C988" s="144"/>
      <c r="D988" s="145"/>
    </row>
    <row r="989" spans="1:4" x14ac:dyDescent="0.35">
      <c r="A989" s="140">
        <f t="shared" si="15"/>
        <v>988</v>
      </c>
      <c r="B989" s="143"/>
      <c r="C989" s="144"/>
      <c r="D989" s="145"/>
    </row>
    <row r="990" spans="1:4" x14ac:dyDescent="0.35">
      <c r="A990" s="140">
        <f t="shared" si="15"/>
        <v>989</v>
      </c>
      <c r="B990" s="143"/>
      <c r="C990" s="144"/>
      <c r="D990" s="145"/>
    </row>
    <row r="991" spans="1:4" x14ac:dyDescent="0.35">
      <c r="A991" s="140">
        <f t="shared" si="15"/>
        <v>990</v>
      </c>
      <c r="B991" s="143"/>
      <c r="C991" s="144"/>
      <c r="D991" s="145"/>
    </row>
    <row r="992" spans="1:4" x14ac:dyDescent="0.35">
      <c r="A992" s="140">
        <f t="shared" si="15"/>
        <v>991</v>
      </c>
      <c r="B992" s="143"/>
      <c r="C992" s="144"/>
      <c r="D992" s="145"/>
    </row>
    <row r="993" spans="1:4" x14ac:dyDescent="0.35">
      <c r="A993" s="140">
        <f t="shared" si="15"/>
        <v>992</v>
      </c>
      <c r="B993" s="143"/>
      <c r="C993" s="144"/>
      <c r="D993" s="145"/>
    </row>
    <row r="994" spans="1:4" x14ac:dyDescent="0.35">
      <c r="A994" s="140">
        <f t="shared" si="15"/>
        <v>993</v>
      </c>
      <c r="B994" s="143"/>
      <c r="C994" s="144"/>
      <c r="D994" s="145"/>
    </row>
    <row r="995" spans="1:4" x14ac:dyDescent="0.35">
      <c r="A995" s="140">
        <f t="shared" si="15"/>
        <v>994</v>
      </c>
      <c r="B995" s="143"/>
      <c r="C995" s="144"/>
      <c r="D995" s="145"/>
    </row>
    <row r="996" spans="1:4" x14ac:dyDescent="0.35">
      <c r="A996" s="140">
        <f t="shared" si="15"/>
        <v>995</v>
      </c>
      <c r="B996" s="143"/>
      <c r="C996" s="144"/>
      <c r="D996" s="145"/>
    </row>
    <row r="997" spans="1:4" x14ac:dyDescent="0.35">
      <c r="A997" s="140">
        <f t="shared" si="15"/>
        <v>996</v>
      </c>
      <c r="B997" s="143"/>
      <c r="C997" s="144"/>
      <c r="D997" s="145"/>
    </row>
    <row r="998" spans="1:4" x14ac:dyDescent="0.35">
      <c r="A998" s="140">
        <f t="shared" si="15"/>
        <v>997</v>
      </c>
      <c r="B998" s="143"/>
      <c r="C998" s="144"/>
      <c r="D998" s="145"/>
    </row>
    <row r="999" spans="1:4" x14ac:dyDescent="0.35">
      <c r="A999" s="140">
        <f t="shared" si="15"/>
        <v>998</v>
      </c>
      <c r="B999" s="143"/>
      <c r="C999" s="144"/>
      <c r="D999" s="145"/>
    </row>
    <row r="1000" spans="1:4" x14ac:dyDescent="0.35">
      <c r="A1000" s="140">
        <f t="shared" si="15"/>
        <v>999</v>
      </c>
      <c r="B1000" s="143"/>
      <c r="C1000" s="144"/>
      <c r="D1000" s="145"/>
    </row>
    <row r="1001" spans="1:4" x14ac:dyDescent="0.35">
      <c r="A1001" s="140">
        <f t="shared" si="15"/>
        <v>1000</v>
      </c>
      <c r="B1001" s="143"/>
      <c r="C1001" s="144"/>
      <c r="D1001" s="145"/>
    </row>
    <row r="1002" spans="1:4" x14ac:dyDescent="0.35">
      <c r="A1002" s="140">
        <f t="shared" si="15"/>
        <v>1001</v>
      </c>
      <c r="B1002" s="143"/>
      <c r="C1002" s="144"/>
      <c r="D1002" s="145"/>
    </row>
    <row r="1003" spans="1:4" x14ac:dyDescent="0.35">
      <c r="A1003" s="140">
        <f t="shared" si="15"/>
        <v>1002</v>
      </c>
      <c r="B1003" s="143"/>
      <c r="C1003" s="144"/>
      <c r="D1003" s="145"/>
    </row>
    <row r="1004" spans="1:4" x14ac:dyDescent="0.35">
      <c r="A1004" s="140">
        <f t="shared" si="15"/>
        <v>1003</v>
      </c>
      <c r="B1004" s="143"/>
      <c r="C1004" s="144"/>
      <c r="D1004" s="145"/>
    </row>
    <row r="1005" spans="1:4" x14ac:dyDescent="0.35">
      <c r="A1005" s="140">
        <f t="shared" si="15"/>
        <v>1004</v>
      </c>
      <c r="B1005" s="143"/>
      <c r="C1005" s="144"/>
      <c r="D1005" s="145"/>
    </row>
    <row r="1006" spans="1:4" x14ac:dyDescent="0.35">
      <c r="A1006" s="140">
        <f t="shared" si="15"/>
        <v>1005</v>
      </c>
      <c r="B1006" s="143"/>
      <c r="C1006" s="144"/>
      <c r="D1006" s="145"/>
    </row>
    <row r="1007" spans="1:4" x14ac:dyDescent="0.35">
      <c r="A1007" s="140">
        <f t="shared" si="15"/>
        <v>1006</v>
      </c>
      <c r="B1007" s="143"/>
      <c r="C1007" s="144"/>
      <c r="D1007" s="145"/>
    </row>
    <row r="1008" spans="1:4" x14ac:dyDescent="0.35">
      <c r="A1008" s="140">
        <f t="shared" si="15"/>
        <v>1007</v>
      </c>
      <c r="B1008" s="143"/>
      <c r="C1008" s="144"/>
      <c r="D1008" s="145"/>
    </row>
    <row r="1009" spans="1:4" x14ac:dyDescent="0.35">
      <c r="A1009" s="140">
        <f t="shared" si="15"/>
        <v>1008</v>
      </c>
      <c r="B1009" s="143"/>
      <c r="C1009" s="144"/>
      <c r="D1009" s="145"/>
    </row>
    <row r="1010" spans="1:4" x14ac:dyDescent="0.35">
      <c r="A1010" s="140">
        <f t="shared" si="15"/>
        <v>1009</v>
      </c>
      <c r="B1010" s="143"/>
      <c r="C1010" s="144"/>
      <c r="D1010" s="145"/>
    </row>
    <row r="1011" spans="1:4" x14ac:dyDescent="0.35">
      <c r="A1011" s="140">
        <f t="shared" si="15"/>
        <v>1010</v>
      </c>
      <c r="B1011" s="143"/>
      <c r="C1011" s="144"/>
      <c r="D1011" s="145"/>
    </row>
    <row r="1012" spans="1:4" x14ac:dyDescent="0.35">
      <c r="A1012" s="140">
        <f t="shared" si="15"/>
        <v>1011</v>
      </c>
      <c r="B1012" s="143"/>
      <c r="C1012" s="144"/>
      <c r="D1012" s="145"/>
    </row>
    <row r="1013" spans="1:4" x14ac:dyDescent="0.35">
      <c r="A1013" s="140">
        <f t="shared" si="15"/>
        <v>1012</v>
      </c>
      <c r="B1013" s="143"/>
      <c r="C1013" s="144"/>
      <c r="D1013" s="145"/>
    </row>
    <row r="1014" spans="1:4" x14ac:dyDescent="0.35">
      <c r="A1014" s="140">
        <f t="shared" si="15"/>
        <v>1013</v>
      </c>
      <c r="B1014" s="143"/>
      <c r="C1014" s="144"/>
      <c r="D1014" s="145"/>
    </row>
    <row r="1015" spans="1:4" x14ac:dyDescent="0.35">
      <c r="A1015" s="140">
        <f t="shared" si="15"/>
        <v>1014</v>
      </c>
      <c r="B1015" s="143"/>
      <c r="C1015" s="144"/>
      <c r="D1015" s="145"/>
    </row>
    <row r="1016" spans="1:4" x14ac:dyDescent="0.35">
      <c r="A1016" s="140">
        <f t="shared" si="15"/>
        <v>1015</v>
      </c>
      <c r="B1016" s="143"/>
      <c r="C1016" s="144"/>
      <c r="D1016" s="145"/>
    </row>
    <row r="1017" spans="1:4" x14ac:dyDescent="0.35">
      <c r="A1017" s="140">
        <f t="shared" si="15"/>
        <v>1016</v>
      </c>
      <c r="B1017" s="143"/>
      <c r="C1017" s="144"/>
      <c r="D1017" s="145"/>
    </row>
    <row r="1018" spans="1:4" x14ac:dyDescent="0.35">
      <c r="A1018" s="140">
        <f t="shared" si="15"/>
        <v>1017</v>
      </c>
      <c r="B1018" s="143"/>
      <c r="C1018" s="144"/>
      <c r="D1018" s="145"/>
    </row>
    <row r="1019" spans="1:4" x14ac:dyDescent="0.35">
      <c r="A1019" s="140">
        <f t="shared" si="15"/>
        <v>1018</v>
      </c>
      <c r="B1019" s="143"/>
      <c r="C1019" s="144"/>
      <c r="D1019" s="145"/>
    </row>
    <row r="1020" spans="1:4" x14ac:dyDescent="0.35">
      <c r="A1020" s="140">
        <f t="shared" si="15"/>
        <v>1019</v>
      </c>
      <c r="B1020" s="143"/>
      <c r="C1020" s="144"/>
      <c r="D1020" s="145"/>
    </row>
    <row r="1021" spans="1:4" x14ac:dyDescent="0.35">
      <c r="A1021" s="140">
        <f t="shared" si="15"/>
        <v>1020</v>
      </c>
      <c r="B1021" s="143"/>
      <c r="C1021" s="144"/>
      <c r="D1021" s="145"/>
    </row>
    <row r="1022" spans="1:4" x14ac:dyDescent="0.35">
      <c r="A1022" s="140">
        <f t="shared" si="15"/>
        <v>1021</v>
      </c>
      <c r="B1022" s="143"/>
      <c r="C1022" s="144"/>
      <c r="D1022" s="145"/>
    </row>
    <row r="1023" spans="1:4" x14ac:dyDescent="0.35">
      <c r="A1023" s="140">
        <f t="shared" si="15"/>
        <v>1022</v>
      </c>
      <c r="B1023" s="143"/>
      <c r="C1023" s="144"/>
      <c r="D1023" s="145"/>
    </row>
    <row r="1024" spans="1:4" x14ac:dyDescent="0.35">
      <c r="A1024" s="140">
        <f t="shared" si="15"/>
        <v>1023</v>
      </c>
      <c r="B1024" s="143"/>
      <c r="C1024" s="144"/>
      <c r="D1024" s="145"/>
    </row>
    <row r="1025" spans="1:4" x14ac:dyDescent="0.35">
      <c r="A1025" s="140">
        <f t="shared" si="15"/>
        <v>1024</v>
      </c>
      <c r="B1025" s="143"/>
      <c r="C1025" s="144"/>
      <c r="D1025" s="145"/>
    </row>
    <row r="1026" spans="1:4" x14ac:dyDescent="0.35">
      <c r="A1026" s="140">
        <f t="shared" si="15"/>
        <v>1025</v>
      </c>
      <c r="B1026" s="143"/>
      <c r="C1026" s="144"/>
      <c r="D1026" s="145"/>
    </row>
    <row r="1027" spans="1:4" x14ac:dyDescent="0.35">
      <c r="A1027" s="140">
        <f t="shared" si="15"/>
        <v>1026</v>
      </c>
      <c r="B1027" s="143"/>
      <c r="C1027" s="144"/>
      <c r="D1027" s="145"/>
    </row>
    <row r="1028" spans="1:4" x14ac:dyDescent="0.35">
      <c r="A1028" s="140">
        <f t="shared" ref="A1028:A1091" si="16">A1027+1</f>
        <v>1027</v>
      </c>
      <c r="B1028" s="143"/>
      <c r="C1028" s="144"/>
      <c r="D1028" s="145"/>
    </row>
    <row r="1029" spans="1:4" x14ac:dyDescent="0.35">
      <c r="A1029" s="140">
        <f t="shared" si="16"/>
        <v>1028</v>
      </c>
      <c r="B1029" s="143"/>
      <c r="C1029" s="144"/>
      <c r="D1029" s="145"/>
    </row>
    <row r="1030" spans="1:4" x14ac:dyDescent="0.35">
      <c r="A1030" s="140">
        <f t="shared" si="16"/>
        <v>1029</v>
      </c>
      <c r="B1030" s="143"/>
      <c r="C1030" s="144"/>
      <c r="D1030" s="145"/>
    </row>
    <row r="1031" spans="1:4" x14ac:dyDescent="0.35">
      <c r="A1031" s="140">
        <f t="shared" si="16"/>
        <v>1030</v>
      </c>
      <c r="B1031" s="143"/>
      <c r="C1031" s="144"/>
      <c r="D1031" s="145"/>
    </row>
    <row r="1032" spans="1:4" x14ac:dyDescent="0.35">
      <c r="A1032" s="140">
        <f t="shared" si="16"/>
        <v>1031</v>
      </c>
      <c r="B1032" s="143"/>
      <c r="C1032" s="144"/>
      <c r="D1032" s="145"/>
    </row>
    <row r="1033" spans="1:4" x14ac:dyDescent="0.35">
      <c r="A1033" s="140">
        <f t="shared" si="16"/>
        <v>1032</v>
      </c>
      <c r="B1033" s="143"/>
      <c r="C1033" s="144"/>
      <c r="D1033" s="145"/>
    </row>
    <row r="1034" spans="1:4" x14ac:dyDescent="0.35">
      <c r="A1034" s="140">
        <f t="shared" si="16"/>
        <v>1033</v>
      </c>
      <c r="B1034" s="143"/>
      <c r="C1034" s="144"/>
      <c r="D1034" s="145"/>
    </row>
    <row r="1035" spans="1:4" x14ac:dyDescent="0.35">
      <c r="A1035" s="140">
        <f t="shared" si="16"/>
        <v>1034</v>
      </c>
      <c r="B1035" s="143"/>
      <c r="C1035" s="144"/>
      <c r="D1035" s="145"/>
    </row>
    <row r="1036" spans="1:4" x14ac:dyDescent="0.35">
      <c r="A1036" s="140">
        <f t="shared" si="16"/>
        <v>1035</v>
      </c>
      <c r="B1036" s="143"/>
      <c r="C1036" s="144"/>
      <c r="D1036" s="145"/>
    </row>
    <row r="1037" spans="1:4" x14ac:dyDescent="0.35">
      <c r="A1037" s="140">
        <f t="shared" si="16"/>
        <v>1036</v>
      </c>
      <c r="B1037" s="143"/>
      <c r="C1037" s="144"/>
      <c r="D1037" s="145"/>
    </row>
    <row r="1038" spans="1:4" x14ac:dyDescent="0.35">
      <c r="A1038" s="140">
        <f t="shared" si="16"/>
        <v>1037</v>
      </c>
      <c r="B1038" s="143"/>
      <c r="C1038" s="144"/>
      <c r="D1038" s="145"/>
    </row>
    <row r="1039" spans="1:4" x14ac:dyDescent="0.35">
      <c r="A1039" s="140">
        <f t="shared" si="16"/>
        <v>1038</v>
      </c>
      <c r="B1039" s="143"/>
      <c r="C1039" s="144"/>
      <c r="D1039" s="145"/>
    </row>
    <row r="1040" spans="1:4" x14ac:dyDescent="0.35">
      <c r="A1040" s="140">
        <f t="shared" si="16"/>
        <v>1039</v>
      </c>
      <c r="B1040" s="143"/>
      <c r="C1040" s="144"/>
      <c r="D1040" s="145"/>
    </row>
    <row r="1041" spans="1:4" x14ac:dyDescent="0.35">
      <c r="A1041" s="140">
        <f t="shared" si="16"/>
        <v>1040</v>
      </c>
      <c r="B1041" s="143"/>
      <c r="C1041" s="144"/>
      <c r="D1041" s="145"/>
    </row>
    <row r="1042" spans="1:4" x14ac:dyDescent="0.35">
      <c r="A1042" s="140">
        <f t="shared" si="16"/>
        <v>1041</v>
      </c>
      <c r="B1042" s="143"/>
      <c r="C1042" s="144"/>
      <c r="D1042" s="145"/>
    </row>
    <row r="1043" spans="1:4" x14ac:dyDescent="0.35">
      <c r="A1043" s="140">
        <f t="shared" si="16"/>
        <v>1042</v>
      </c>
      <c r="B1043" s="143"/>
      <c r="C1043" s="144"/>
      <c r="D1043" s="145"/>
    </row>
    <row r="1044" spans="1:4" x14ac:dyDescent="0.35">
      <c r="A1044" s="140">
        <f t="shared" si="16"/>
        <v>1043</v>
      </c>
      <c r="B1044" s="143"/>
      <c r="C1044" s="144"/>
      <c r="D1044" s="145"/>
    </row>
    <row r="1045" spans="1:4" x14ac:dyDescent="0.35">
      <c r="A1045" s="140">
        <f t="shared" si="16"/>
        <v>1044</v>
      </c>
      <c r="B1045" s="143"/>
      <c r="C1045" s="144"/>
      <c r="D1045" s="145"/>
    </row>
    <row r="1046" spans="1:4" x14ac:dyDescent="0.35">
      <c r="A1046" s="140">
        <f t="shared" si="16"/>
        <v>1045</v>
      </c>
      <c r="B1046" s="143"/>
      <c r="C1046" s="144"/>
      <c r="D1046" s="145"/>
    </row>
    <row r="1047" spans="1:4" x14ac:dyDescent="0.35">
      <c r="A1047" s="140">
        <f t="shared" si="16"/>
        <v>1046</v>
      </c>
      <c r="B1047" s="143"/>
      <c r="C1047" s="144"/>
      <c r="D1047" s="145"/>
    </row>
    <row r="1048" spans="1:4" x14ac:dyDescent="0.35">
      <c r="A1048" s="140">
        <f t="shared" si="16"/>
        <v>1047</v>
      </c>
      <c r="B1048" s="143"/>
      <c r="C1048" s="144"/>
      <c r="D1048" s="145"/>
    </row>
    <row r="1049" spans="1:4" x14ac:dyDescent="0.35">
      <c r="A1049" s="140">
        <f t="shared" si="16"/>
        <v>1048</v>
      </c>
      <c r="B1049" s="143"/>
      <c r="C1049" s="144"/>
      <c r="D1049" s="145"/>
    </row>
    <row r="1050" spans="1:4" x14ac:dyDescent="0.35">
      <c r="A1050" s="140">
        <f t="shared" si="16"/>
        <v>1049</v>
      </c>
      <c r="B1050" s="143"/>
      <c r="C1050" s="144"/>
      <c r="D1050" s="145"/>
    </row>
    <row r="1051" spans="1:4" x14ac:dyDescent="0.35">
      <c r="A1051" s="140">
        <f t="shared" si="16"/>
        <v>1050</v>
      </c>
      <c r="B1051" s="143"/>
      <c r="C1051" s="144"/>
      <c r="D1051" s="145"/>
    </row>
    <row r="1052" spans="1:4" x14ac:dyDescent="0.35">
      <c r="A1052" s="140">
        <f t="shared" si="16"/>
        <v>1051</v>
      </c>
      <c r="B1052" s="143"/>
      <c r="C1052" s="144"/>
      <c r="D1052" s="145"/>
    </row>
    <row r="1053" spans="1:4" x14ac:dyDescent="0.35">
      <c r="A1053" s="140">
        <f t="shared" si="16"/>
        <v>1052</v>
      </c>
      <c r="B1053" s="143"/>
      <c r="C1053" s="144"/>
      <c r="D1053" s="145"/>
    </row>
    <row r="1054" spans="1:4" x14ac:dyDescent="0.35">
      <c r="A1054" s="140">
        <f t="shared" si="16"/>
        <v>1053</v>
      </c>
      <c r="B1054" s="143"/>
      <c r="C1054" s="144"/>
      <c r="D1054" s="145"/>
    </row>
    <row r="1055" spans="1:4" x14ac:dyDescent="0.35">
      <c r="A1055" s="140">
        <f t="shared" si="16"/>
        <v>1054</v>
      </c>
      <c r="B1055" s="143"/>
      <c r="C1055" s="144"/>
      <c r="D1055" s="145"/>
    </row>
    <row r="1056" spans="1:4" x14ac:dyDescent="0.35">
      <c r="A1056" s="140">
        <f t="shared" si="16"/>
        <v>1055</v>
      </c>
      <c r="B1056" s="143"/>
      <c r="C1056" s="144"/>
      <c r="D1056" s="145"/>
    </row>
    <row r="1057" spans="1:4" x14ac:dyDescent="0.35">
      <c r="A1057" s="140">
        <f t="shared" si="16"/>
        <v>1056</v>
      </c>
      <c r="B1057" s="143"/>
      <c r="C1057" s="144"/>
      <c r="D1057" s="145"/>
    </row>
    <row r="1058" spans="1:4" x14ac:dyDescent="0.35">
      <c r="A1058" s="140">
        <f t="shared" si="16"/>
        <v>1057</v>
      </c>
      <c r="B1058" s="143"/>
      <c r="C1058" s="144"/>
      <c r="D1058" s="145"/>
    </row>
    <row r="1059" spans="1:4" x14ac:dyDescent="0.35">
      <c r="A1059" s="140">
        <f t="shared" si="16"/>
        <v>1058</v>
      </c>
      <c r="B1059" s="143"/>
      <c r="C1059" s="144"/>
      <c r="D1059" s="145"/>
    </row>
    <row r="1060" spans="1:4" x14ac:dyDescent="0.35">
      <c r="A1060" s="140">
        <f t="shared" si="16"/>
        <v>1059</v>
      </c>
      <c r="B1060" s="143"/>
      <c r="C1060" s="144"/>
      <c r="D1060" s="145"/>
    </row>
    <row r="1061" spans="1:4" x14ac:dyDescent="0.35">
      <c r="A1061" s="140">
        <f t="shared" si="16"/>
        <v>1060</v>
      </c>
      <c r="B1061" s="143"/>
      <c r="C1061" s="144"/>
      <c r="D1061" s="145"/>
    </row>
    <row r="1062" spans="1:4" x14ac:dyDescent="0.35">
      <c r="A1062" s="140">
        <f t="shared" si="16"/>
        <v>1061</v>
      </c>
      <c r="B1062" s="143"/>
      <c r="C1062" s="144"/>
      <c r="D1062" s="145"/>
    </row>
    <row r="1063" spans="1:4" x14ac:dyDescent="0.35">
      <c r="A1063" s="140">
        <f t="shared" si="16"/>
        <v>1062</v>
      </c>
      <c r="B1063" s="143"/>
      <c r="C1063" s="144"/>
      <c r="D1063" s="145"/>
    </row>
    <row r="1064" spans="1:4" x14ac:dyDescent="0.35">
      <c r="A1064" s="140">
        <f t="shared" si="16"/>
        <v>1063</v>
      </c>
      <c r="B1064" s="143"/>
      <c r="C1064" s="144"/>
      <c r="D1064" s="145"/>
    </row>
    <row r="1065" spans="1:4" x14ac:dyDescent="0.35">
      <c r="A1065" s="140">
        <f t="shared" si="16"/>
        <v>1064</v>
      </c>
      <c r="B1065" s="143"/>
      <c r="C1065" s="144"/>
      <c r="D1065" s="145"/>
    </row>
    <row r="1066" spans="1:4" x14ac:dyDescent="0.35">
      <c r="A1066" s="140">
        <f t="shared" si="16"/>
        <v>1065</v>
      </c>
      <c r="B1066" s="143"/>
      <c r="C1066" s="144"/>
      <c r="D1066" s="145"/>
    </row>
    <row r="1067" spans="1:4" x14ac:dyDescent="0.35">
      <c r="A1067" s="140">
        <f t="shared" si="16"/>
        <v>1066</v>
      </c>
      <c r="B1067" s="143"/>
      <c r="C1067" s="144"/>
      <c r="D1067" s="145"/>
    </row>
    <row r="1068" spans="1:4" x14ac:dyDescent="0.35">
      <c r="A1068" s="140">
        <f t="shared" si="16"/>
        <v>1067</v>
      </c>
      <c r="B1068" s="143"/>
      <c r="C1068" s="144"/>
      <c r="D1068" s="145"/>
    </row>
    <row r="1069" spans="1:4" x14ac:dyDescent="0.35">
      <c r="A1069" s="140">
        <f t="shared" si="16"/>
        <v>1068</v>
      </c>
      <c r="B1069" s="143"/>
      <c r="C1069" s="144"/>
      <c r="D1069" s="145"/>
    </row>
    <row r="1070" spans="1:4" x14ac:dyDescent="0.35">
      <c r="A1070" s="140">
        <f t="shared" si="16"/>
        <v>1069</v>
      </c>
      <c r="B1070" s="143"/>
      <c r="C1070" s="144"/>
      <c r="D1070" s="145"/>
    </row>
    <row r="1071" spans="1:4" x14ac:dyDescent="0.35">
      <c r="A1071" s="140">
        <f t="shared" si="16"/>
        <v>1070</v>
      </c>
      <c r="B1071" s="143"/>
      <c r="C1071" s="144"/>
      <c r="D1071" s="145"/>
    </row>
    <row r="1072" spans="1:4" x14ac:dyDescent="0.35">
      <c r="A1072" s="140">
        <f t="shared" si="16"/>
        <v>1071</v>
      </c>
      <c r="B1072" s="143"/>
      <c r="C1072" s="144"/>
      <c r="D1072" s="145"/>
    </row>
    <row r="1073" spans="1:4" x14ac:dyDescent="0.35">
      <c r="A1073" s="140">
        <f t="shared" si="16"/>
        <v>1072</v>
      </c>
      <c r="B1073" s="143"/>
      <c r="C1073" s="144"/>
      <c r="D1073" s="145"/>
    </row>
    <row r="1074" spans="1:4" x14ac:dyDescent="0.35">
      <c r="A1074" s="140">
        <f t="shared" si="16"/>
        <v>1073</v>
      </c>
      <c r="B1074" s="143"/>
      <c r="C1074" s="144"/>
      <c r="D1074" s="145"/>
    </row>
    <row r="1075" spans="1:4" x14ac:dyDescent="0.35">
      <c r="A1075" s="140">
        <f t="shared" si="16"/>
        <v>1074</v>
      </c>
      <c r="B1075" s="143"/>
      <c r="C1075" s="144"/>
      <c r="D1075" s="145"/>
    </row>
    <row r="1076" spans="1:4" x14ac:dyDescent="0.35">
      <c r="A1076" s="140">
        <f t="shared" si="16"/>
        <v>1075</v>
      </c>
      <c r="B1076" s="143"/>
      <c r="C1076" s="144"/>
      <c r="D1076" s="145"/>
    </row>
    <row r="1077" spans="1:4" x14ac:dyDescent="0.35">
      <c r="A1077" s="140">
        <f t="shared" si="16"/>
        <v>1076</v>
      </c>
      <c r="B1077" s="143"/>
      <c r="C1077" s="144"/>
      <c r="D1077" s="145"/>
    </row>
    <row r="1078" spans="1:4" x14ac:dyDescent="0.35">
      <c r="A1078" s="140">
        <f t="shared" si="16"/>
        <v>1077</v>
      </c>
      <c r="B1078" s="143"/>
      <c r="C1078" s="144"/>
      <c r="D1078" s="145"/>
    </row>
    <row r="1079" spans="1:4" x14ac:dyDescent="0.35">
      <c r="A1079" s="140">
        <f t="shared" si="16"/>
        <v>1078</v>
      </c>
      <c r="B1079" s="143"/>
      <c r="C1079" s="144"/>
      <c r="D1079" s="145"/>
    </row>
    <row r="1080" spans="1:4" x14ac:dyDescent="0.35">
      <c r="A1080" s="140">
        <f t="shared" si="16"/>
        <v>1079</v>
      </c>
      <c r="B1080" s="143"/>
      <c r="C1080" s="144"/>
      <c r="D1080" s="145"/>
    </row>
    <row r="1081" spans="1:4" x14ac:dyDescent="0.35">
      <c r="A1081" s="140">
        <f t="shared" si="16"/>
        <v>1080</v>
      </c>
      <c r="B1081" s="143"/>
      <c r="C1081" s="144"/>
      <c r="D1081" s="145"/>
    </row>
    <row r="1082" spans="1:4" x14ac:dyDescent="0.35">
      <c r="A1082" s="140">
        <f t="shared" si="16"/>
        <v>1081</v>
      </c>
      <c r="B1082" s="143"/>
      <c r="C1082" s="144"/>
      <c r="D1082" s="145"/>
    </row>
    <row r="1083" spans="1:4" x14ac:dyDescent="0.35">
      <c r="A1083" s="140">
        <f t="shared" si="16"/>
        <v>1082</v>
      </c>
      <c r="B1083" s="143"/>
      <c r="C1083" s="144"/>
      <c r="D1083" s="145"/>
    </row>
    <row r="1084" spans="1:4" x14ac:dyDescent="0.35">
      <c r="A1084" s="140">
        <f t="shared" si="16"/>
        <v>1083</v>
      </c>
      <c r="B1084" s="143"/>
      <c r="C1084" s="144"/>
      <c r="D1084" s="145"/>
    </row>
    <row r="1085" spans="1:4" x14ac:dyDescent="0.35">
      <c r="A1085" s="140">
        <f t="shared" si="16"/>
        <v>1084</v>
      </c>
      <c r="B1085" s="143"/>
      <c r="C1085" s="144"/>
      <c r="D1085" s="145"/>
    </row>
    <row r="1086" spans="1:4" x14ac:dyDescent="0.35">
      <c r="A1086" s="140">
        <f t="shared" si="16"/>
        <v>1085</v>
      </c>
      <c r="B1086" s="143"/>
      <c r="C1086" s="144"/>
      <c r="D1086" s="145"/>
    </row>
    <row r="1087" spans="1:4" x14ac:dyDescent="0.35">
      <c r="A1087" s="140">
        <f t="shared" si="16"/>
        <v>1086</v>
      </c>
      <c r="B1087" s="143"/>
      <c r="C1087" s="144"/>
      <c r="D1087" s="145"/>
    </row>
    <row r="1088" spans="1:4" x14ac:dyDescent="0.35">
      <c r="A1088" s="140">
        <f t="shared" si="16"/>
        <v>1087</v>
      </c>
      <c r="B1088" s="143"/>
      <c r="C1088" s="144"/>
      <c r="D1088" s="145"/>
    </row>
    <row r="1089" spans="1:4" x14ac:dyDescent="0.35">
      <c r="A1089" s="140">
        <f t="shared" si="16"/>
        <v>1088</v>
      </c>
      <c r="B1089" s="143"/>
      <c r="C1089" s="144"/>
      <c r="D1089" s="145"/>
    </row>
    <row r="1090" spans="1:4" x14ac:dyDescent="0.35">
      <c r="A1090" s="140">
        <f t="shared" si="16"/>
        <v>1089</v>
      </c>
      <c r="B1090" s="143"/>
      <c r="C1090" s="144"/>
      <c r="D1090" s="145"/>
    </row>
    <row r="1091" spans="1:4" x14ac:dyDescent="0.35">
      <c r="A1091" s="140">
        <f t="shared" si="16"/>
        <v>1090</v>
      </c>
      <c r="B1091" s="143"/>
      <c r="C1091" s="144"/>
      <c r="D1091" s="145"/>
    </row>
    <row r="1092" spans="1:4" x14ac:dyDescent="0.35">
      <c r="A1092" s="140">
        <f t="shared" ref="A1092:A1155" si="17">A1091+1</f>
        <v>1091</v>
      </c>
      <c r="B1092" s="143"/>
      <c r="C1092" s="144"/>
      <c r="D1092" s="145"/>
    </row>
    <row r="1093" spans="1:4" x14ac:dyDescent="0.35">
      <c r="A1093" s="140">
        <f t="shared" si="17"/>
        <v>1092</v>
      </c>
      <c r="B1093" s="143"/>
      <c r="C1093" s="144"/>
      <c r="D1093" s="145"/>
    </row>
    <row r="1094" spans="1:4" x14ac:dyDescent="0.35">
      <c r="A1094" s="140">
        <f t="shared" si="17"/>
        <v>1093</v>
      </c>
      <c r="B1094" s="143"/>
      <c r="C1094" s="144"/>
      <c r="D1094" s="145"/>
    </row>
    <row r="1095" spans="1:4" x14ac:dyDescent="0.35">
      <c r="A1095" s="140">
        <f t="shared" si="17"/>
        <v>1094</v>
      </c>
      <c r="B1095" s="143"/>
      <c r="C1095" s="144"/>
      <c r="D1095" s="145"/>
    </row>
    <row r="1096" spans="1:4" x14ac:dyDescent="0.35">
      <c r="A1096" s="140">
        <f t="shared" si="17"/>
        <v>1095</v>
      </c>
      <c r="B1096" s="143"/>
      <c r="C1096" s="144"/>
      <c r="D1096" s="145"/>
    </row>
    <row r="1097" spans="1:4" x14ac:dyDescent="0.35">
      <c r="A1097" s="140">
        <f t="shared" si="17"/>
        <v>1096</v>
      </c>
      <c r="B1097" s="143"/>
      <c r="C1097" s="144"/>
      <c r="D1097" s="145"/>
    </row>
    <row r="1098" spans="1:4" x14ac:dyDescent="0.35">
      <c r="A1098" s="140">
        <f t="shared" si="17"/>
        <v>1097</v>
      </c>
      <c r="B1098" s="143"/>
      <c r="C1098" s="144"/>
      <c r="D1098" s="145"/>
    </row>
    <row r="1099" spans="1:4" x14ac:dyDescent="0.35">
      <c r="A1099" s="140">
        <f t="shared" si="17"/>
        <v>1098</v>
      </c>
      <c r="B1099" s="143"/>
      <c r="C1099" s="144"/>
      <c r="D1099" s="145"/>
    </row>
    <row r="1100" spans="1:4" x14ac:dyDescent="0.35">
      <c r="A1100" s="140">
        <f t="shared" si="17"/>
        <v>1099</v>
      </c>
      <c r="B1100" s="143"/>
      <c r="C1100" s="144"/>
      <c r="D1100" s="145"/>
    </row>
    <row r="1101" spans="1:4" x14ac:dyDescent="0.35">
      <c r="A1101" s="140">
        <f t="shared" si="17"/>
        <v>1100</v>
      </c>
      <c r="B1101" s="143"/>
      <c r="C1101" s="144"/>
      <c r="D1101" s="145"/>
    </row>
    <row r="1102" spans="1:4" x14ac:dyDescent="0.35">
      <c r="A1102" s="140">
        <f t="shared" si="17"/>
        <v>1101</v>
      </c>
      <c r="B1102" s="143"/>
      <c r="C1102" s="144"/>
      <c r="D1102" s="145"/>
    </row>
    <row r="1103" spans="1:4" x14ac:dyDescent="0.35">
      <c r="A1103" s="140">
        <f t="shared" si="17"/>
        <v>1102</v>
      </c>
      <c r="B1103" s="143"/>
      <c r="C1103" s="144"/>
      <c r="D1103" s="145"/>
    </row>
    <row r="1104" spans="1:4" x14ac:dyDescent="0.35">
      <c r="A1104" s="140">
        <f t="shared" si="17"/>
        <v>1103</v>
      </c>
      <c r="B1104" s="143"/>
      <c r="C1104" s="144"/>
      <c r="D1104" s="145"/>
    </row>
    <row r="1105" spans="1:4" x14ac:dyDescent="0.35">
      <c r="A1105" s="140">
        <f t="shared" si="17"/>
        <v>1104</v>
      </c>
      <c r="B1105" s="143"/>
      <c r="C1105" s="144"/>
      <c r="D1105" s="145"/>
    </row>
    <row r="1106" spans="1:4" x14ac:dyDescent="0.35">
      <c r="A1106" s="140">
        <f t="shared" si="17"/>
        <v>1105</v>
      </c>
      <c r="B1106" s="143"/>
      <c r="C1106" s="144"/>
      <c r="D1106" s="145"/>
    </row>
    <row r="1107" spans="1:4" x14ac:dyDescent="0.35">
      <c r="A1107" s="140">
        <f t="shared" si="17"/>
        <v>1106</v>
      </c>
      <c r="B1107" s="143"/>
      <c r="C1107" s="144"/>
      <c r="D1107" s="145"/>
    </row>
    <row r="1108" spans="1:4" x14ac:dyDescent="0.35">
      <c r="A1108" s="140">
        <f t="shared" si="17"/>
        <v>1107</v>
      </c>
      <c r="B1108" s="143"/>
      <c r="C1108" s="144"/>
      <c r="D1108" s="145"/>
    </row>
    <row r="1109" spans="1:4" x14ac:dyDescent="0.35">
      <c r="A1109" s="140">
        <f t="shared" si="17"/>
        <v>1108</v>
      </c>
      <c r="B1109" s="143"/>
      <c r="C1109" s="144"/>
      <c r="D1109" s="145"/>
    </row>
    <row r="1110" spans="1:4" x14ac:dyDescent="0.35">
      <c r="A1110" s="140">
        <f t="shared" si="17"/>
        <v>1109</v>
      </c>
      <c r="B1110" s="143"/>
      <c r="C1110" s="144"/>
      <c r="D1110" s="145"/>
    </row>
    <row r="1111" spans="1:4" x14ac:dyDescent="0.35">
      <c r="A1111" s="140">
        <f t="shared" si="17"/>
        <v>1110</v>
      </c>
      <c r="B1111" s="143"/>
      <c r="C1111" s="144"/>
      <c r="D1111" s="145"/>
    </row>
    <row r="1112" spans="1:4" x14ac:dyDescent="0.35">
      <c r="A1112" s="140">
        <f t="shared" si="17"/>
        <v>1111</v>
      </c>
      <c r="B1112" s="143"/>
      <c r="C1112" s="144"/>
      <c r="D1112" s="145"/>
    </row>
    <row r="1113" spans="1:4" x14ac:dyDescent="0.35">
      <c r="A1113" s="140">
        <f t="shared" si="17"/>
        <v>1112</v>
      </c>
      <c r="B1113" s="143"/>
      <c r="C1113" s="144"/>
      <c r="D1113" s="145"/>
    </row>
    <row r="1114" spans="1:4" x14ac:dyDescent="0.35">
      <c r="A1114" s="140">
        <f t="shared" si="17"/>
        <v>1113</v>
      </c>
      <c r="B1114" s="143"/>
      <c r="C1114" s="144"/>
      <c r="D1114" s="145"/>
    </row>
    <row r="1115" spans="1:4" x14ac:dyDescent="0.35">
      <c r="A1115" s="140">
        <f t="shared" si="17"/>
        <v>1114</v>
      </c>
      <c r="B1115" s="143"/>
      <c r="C1115" s="144"/>
      <c r="D1115" s="145"/>
    </row>
    <row r="1116" spans="1:4" x14ac:dyDescent="0.35">
      <c r="A1116" s="140">
        <f t="shared" si="17"/>
        <v>1115</v>
      </c>
      <c r="B1116" s="143"/>
      <c r="C1116" s="144"/>
      <c r="D1116" s="145"/>
    </row>
    <row r="1117" spans="1:4" x14ac:dyDescent="0.35">
      <c r="A1117" s="140">
        <f t="shared" si="17"/>
        <v>1116</v>
      </c>
      <c r="B1117" s="143"/>
      <c r="C1117" s="144"/>
      <c r="D1117" s="145"/>
    </row>
    <row r="1118" spans="1:4" x14ac:dyDescent="0.35">
      <c r="A1118" s="140">
        <f t="shared" si="17"/>
        <v>1117</v>
      </c>
      <c r="B1118" s="143"/>
      <c r="C1118" s="144"/>
      <c r="D1118" s="145"/>
    </row>
    <row r="1119" spans="1:4" x14ac:dyDescent="0.35">
      <c r="A1119" s="140">
        <f t="shared" si="17"/>
        <v>1118</v>
      </c>
      <c r="B1119" s="143"/>
      <c r="C1119" s="144"/>
      <c r="D1119" s="145"/>
    </row>
    <row r="1120" spans="1:4" x14ac:dyDescent="0.35">
      <c r="A1120" s="140">
        <f t="shared" si="17"/>
        <v>1119</v>
      </c>
      <c r="B1120" s="143"/>
      <c r="C1120" s="144"/>
      <c r="D1120" s="145"/>
    </row>
    <row r="1121" spans="1:4" x14ac:dyDescent="0.35">
      <c r="A1121" s="140">
        <f t="shared" si="17"/>
        <v>1120</v>
      </c>
      <c r="B1121" s="143"/>
      <c r="C1121" s="144"/>
      <c r="D1121" s="145"/>
    </row>
    <row r="1122" spans="1:4" x14ac:dyDescent="0.35">
      <c r="A1122" s="140">
        <f t="shared" si="17"/>
        <v>1121</v>
      </c>
      <c r="B1122" s="143"/>
      <c r="C1122" s="144"/>
      <c r="D1122" s="145"/>
    </row>
    <row r="1123" spans="1:4" x14ac:dyDescent="0.35">
      <c r="A1123" s="140">
        <f t="shared" si="17"/>
        <v>1122</v>
      </c>
      <c r="B1123" s="143"/>
      <c r="C1123" s="144"/>
      <c r="D1123" s="145"/>
    </row>
    <row r="1124" spans="1:4" x14ac:dyDescent="0.35">
      <c r="A1124" s="140">
        <f t="shared" si="17"/>
        <v>1123</v>
      </c>
      <c r="B1124" s="143"/>
      <c r="C1124" s="144"/>
      <c r="D1124" s="145"/>
    </row>
    <row r="1125" spans="1:4" x14ac:dyDescent="0.35">
      <c r="A1125" s="140">
        <f t="shared" si="17"/>
        <v>1124</v>
      </c>
      <c r="B1125" s="143"/>
      <c r="C1125" s="144"/>
      <c r="D1125" s="145"/>
    </row>
    <row r="1126" spans="1:4" x14ac:dyDescent="0.35">
      <c r="A1126" s="140">
        <f t="shared" si="17"/>
        <v>1125</v>
      </c>
      <c r="B1126" s="143"/>
      <c r="C1126" s="144"/>
      <c r="D1126" s="145"/>
    </row>
    <row r="1127" spans="1:4" x14ac:dyDescent="0.35">
      <c r="A1127" s="140">
        <f t="shared" si="17"/>
        <v>1126</v>
      </c>
      <c r="B1127" s="143"/>
      <c r="C1127" s="144"/>
      <c r="D1127" s="145"/>
    </row>
    <row r="1128" spans="1:4" x14ac:dyDescent="0.35">
      <c r="A1128" s="140">
        <f t="shared" si="17"/>
        <v>1127</v>
      </c>
      <c r="B1128" s="143"/>
      <c r="C1128" s="144"/>
      <c r="D1128" s="145"/>
    </row>
    <row r="1129" spans="1:4" x14ac:dyDescent="0.35">
      <c r="A1129" s="140">
        <f t="shared" si="17"/>
        <v>1128</v>
      </c>
      <c r="B1129" s="143"/>
      <c r="C1129" s="144"/>
      <c r="D1129" s="145"/>
    </row>
    <row r="1130" spans="1:4" x14ac:dyDescent="0.35">
      <c r="A1130" s="140">
        <f t="shared" si="17"/>
        <v>1129</v>
      </c>
      <c r="B1130" s="143"/>
      <c r="C1130" s="144"/>
      <c r="D1130" s="145"/>
    </row>
    <row r="1131" spans="1:4" x14ac:dyDescent="0.35">
      <c r="A1131" s="140">
        <f t="shared" si="17"/>
        <v>1130</v>
      </c>
      <c r="B1131" s="143"/>
      <c r="C1131" s="144"/>
      <c r="D1131" s="145"/>
    </row>
    <row r="1132" spans="1:4" x14ac:dyDescent="0.35">
      <c r="A1132" s="140">
        <f t="shared" si="17"/>
        <v>1131</v>
      </c>
      <c r="B1132" s="143"/>
      <c r="C1132" s="144"/>
      <c r="D1132" s="145"/>
    </row>
    <row r="1133" spans="1:4" x14ac:dyDescent="0.35">
      <c r="A1133" s="140">
        <f t="shared" si="17"/>
        <v>1132</v>
      </c>
      <c r="B1133" s="143"/>
      <c r="C1133" s="144"/>
      <c r="D1133" s="145"/>
    </row>
    <row r="1134" spans="1:4" x14ac:dyDescent="0.35">
      <c r="A1134" s="140">
        <f t="shared" si="17"/>
        <v>1133</v>
      </c>
      <c r="B1134" s="143"/>
      <c r="C1134" s="144"/>
      <c r="D1134" s="145"/>
    </row>
    <row r="1135" spans="1:4" x14ac:dyDescent="0.35">
      <c r="A1135" s="140">
        <f t="shared" si="17"/>
        <v>1134</v>
      </c>
      <c r="B1135" s="143"/>
      <c r="C1135" s="144"/>
      <c r="D1135" s="145"/>
    </row>
    <row r="1136" spans="1:4" x14ac:dyDescent="0.35">
      <c r="A1136" s="140">
        <f t="shared" si="17"/>
        <v>1135</v>
      </c>
      <c r="B1136" s="143"/>
      <c r="C1136" s="144"/>
      <c r="D1136" s="145"/>
    </row>
    <row r="1137" spans="1:4" x14ac:dyDescent="0.35">
      <c r="A1137" s="140">
        <f t="shared" si="17"/>
        <v>1136</v>
      </c>
      <c r="B1137" s="143"/>
      <c r="C1137" s="144"/>
      <c r="D1137" s="145"/>
    </row>
    <row r="1138" spans="1:4" x14ac:dyDescent="0.35">
      <c r="A1138" s="140">
        <f t="shared" si="17"/>
        <v>1137</v>
      </c>
      <c r="B1138" s="143"/>
      <c r="C1138" s="144"/>
      <c r="D1138" s="145"/>
    </row>
    <row r="1139" spans="1:4" x14ac:dyDescent="0.35">
      <c r="A1139" s="140">
        <f t="shared" si="17"/>
        <v>1138</v>
      </c>
      <c r="B1139" s="143"/>
      <c r="C1139" s="144"/>
      <c r="D1139" s="145"/>
    </row>
    <row r="1140" spans="1:4" x14ac:dyDescent="0.35">
      <c r="A1140" s="140">
        <f t="shared" si="17"/>
        <v>1139</v>
      </c>
      <c r="B1140" s="143"/>
      <c r="C1140" s="144"/>
      <c r="D1140" s="145"/>
    </row>
    <row r="1141" spans="1:4" x14ac:dyDescent="0.35">
      <c r="A1141" s="140">
        <f t="shared" si="17"/>
        <v>1140</v>
      </c>
      <c r="B1141" s="143"/>
      <c r="C1141" s="144"/>
      <c r="D1141" s="145"/>
    </row>
    <row r="1142" spans="1:4" x14ac:dyDescent="0.35">
      <c r="A1142" s="140">
        <f t="shared" si="17"/>
        <v>1141</v>
      </c>
      <c r="B1142" s="143"/>
      <c r="C1142" s="144"/>
      <c r="D1142" s="145"/>
    </row>
    <row r="1143" spans="1:4" x14ac:dyDescent="0.35">
      <c r="A1143" s="140">
        <f t="shared" si="17"/>
        <v>1142</v>
      </c>
      <c r="B1143" s="143"/>
      <c r="C1143" s="144"/>
      <c r="D1143" s="145"/>
    </row>
    <row r="1144" spans="1:4" x14ac:dyDescent="0.35">
      <c r="A1144" s="140">
        <f t="shared" si="17"/>
        <v>1143</v>
      </c>
      <c r="B1144" s="143"/>
      <c r="C1144" s="144"/>
      <c r="D1144" s="145"/>
    </row>
    <row r="1145" spans="1:4" x14ac:dyDescent="0.35">
      <c r="A1145" s="140">
        <f t="shared" si="17"/>
        <v>1144</v>
      </c>
      <c r="B1145" s="143"/>
      <c r="C1145" s="144"/>
      <c r="D1145" s="145"/>
    </row>
    <row r="1146" spans="1:4" x14ac:dyDescent="0.35">
      <c r="A1146" s="140">
        <f t="shared" si="17"/>
        <v>1145</v>
      </c>
      <c r="B1146" s="143"/>
      <c r="C1146" s="144"/>
      <c r="D1146" s="145"/>
    </row>
    <row r="1147" spans="1:4" x14ac:dyDescent="0.35">
      <c r="A1147" s="140">
        <f t="shared" si="17"/>
        <v>1146</v>
      </c>
      <c r="B1147" s="143"/>
      <c r="C1147" s="144"/>
      <c r="D1147" s="145"/>
    </row>
    <row r="1148" spans="1:4" x14ac:dyDescent="0.35">
      <c r="A1148" s="140">
        <f t="shared" si="17"/>
        <v>1147</v>
      </c>
      <c r="B1148" s="143"/>
      <c r="C1148" s="144"/>
      <c r="D1148" s="145"/>
    </row>
    <row r="1149" spans="1:4" x14ac:dyDescent="0.35">
      <c r="A1149" s="140">
        <f t="shared" si="17"/>
        <v>1148</v>
      </c>
      <c r="B1149" s="143"/>
      <c r="C1149" s="144"/>
      <c r="D1149" s="145"/>
    </row>
    <row r="1150" spans="1:4" x14ac:dyDescent="0.35">
      <c r="A1150" s="140">
        <f t="shared" si="17"/>
        <v>1149</v>
      </c>
      <c r="B1150" s="143"/>
      <c r="C1150" s="144"/>
      <c r="D1150" s="145"/>
    </row>
    <row r="1151" spans="1:4" x14ac:dyDescent="0.35">
      <c r="A1151" s="140">
        <f t="shared" si="17"/>
        <v>1150</v>
      </c>
      <c r="B1151" s="143"/>
      <c r="C1151" s="144"/>
      <c r="D1151" s="145"/>
    </row>
    <row r="1152" spans="1:4" x14ac:dyDescent="0.35">
      <c r="A1152" s="140">
        <f t="shared" si="17"/>
        <v>1151</v>
      </c>
      <c r="B1152" s="143"/>
      <c r="C1152" s="144"/>
      <c r="D1152" s="145"/>
    </row>
    <row r="1153" spans="1:4" x14ac:dyDescent="0.35">
      <c r="A1153" s="140">
        <f t="shared" si="17"/>
        <v>1152</v>
      </c>
      <c r="B1153" s="143"/>
      <c r="C1153" s="144"/>
      <c r="D1153" s="145"/>
    </row>
    <row r="1154" spans="1:4" x14ac:dyDescent="0.35">
      <c r="A1154" s="140">
        <f t="shared" si="17"/>
        <v>1153</v>
      </c>
      <c r="B1154" s="143"/>
      <c r="C1154" s="144"/>
      <c r="D1154" s="145"/>
    </row>
    <row r="1155" spans="1:4" x14ac:dyDescent="0.35">
      <c r="A1155" s="140">
        <f t="shared" si="17"/>
        <v>1154</v>
      </c>
      <c r="B1155" s="143"/>
      <c r="C1155" s="144"/>
      <c r="D1155" s="145"/>
    </row>
    <row r="1156" spans="1:4" x14ac:dyDescent="0.35">
      <c r="A1156" s="140">
        <f t="shared" ref="A1156:A1219" si="18">A1155+1</f>
        <v>1155</v>
      </c>
      <c r="B1156" s="143"/>
      <c r="C1156" s="144"/>
      <c r="D1156" s="145"/>
    </row>
    <row r="1157" spans="1:4" x14ac:dyDescent="0.35">
      <c r="A1157" s="140">
        <f t="shared" si="18"/>
        <v>1156</v>
      </c>
      <c r="B1157" s="143"/>
      <c r="C1157" s="144"/>
      <c r="D1157" s="145"/>
    </row>
    <row r="1158" spans="1:4" x14ac:dyDescent="0.35">
      <c r="A1158" s="140">
        <f t="shared" si="18"/>
        <v>1157</v>
      </c>
      <c r="B1158" s="143"/>
      <c r="C1158" s="144"/>
      <c r="D1158" s="145"/>
    </row>
    <row r="1159" spans="1:4" x14ac:dyDescent="0.35">
      <c r="A1159" s="140">
        <f t="shared" si="18"/>
        <v>1158</v>
      </c>
      <c r="B1159" s="143"/>
      <c r="C1159" s="144"/>
      <c r="D1159" s="145"/>
    </row>
    <row r="1160" spans="1:4" x14ac:dyDescent="0.35">
      <c r="A1160" s="140">
        <f t="shared" si="18"/>
        <v>1159</v>
      </c>
      <c r="B1160" s="143"/>
      <c r="C1160" s="144"/>
      <c r="D1160" s="145"/>
    </row>
    <row r="1161" spans="1:4" x14ac:dyDescent="0.35">
      <c r="A1161" s="140">
        <f t="shared" si="18"/>
        <v>1160</v>
      </c>
      <c r="B1161" s="143"/>
      <c r="C1161" s="144"/>
      <c r="D1161" s="145"/>
    </row>
    <row r="1162" spans="1:4" x14ac:dyDescent="0.35">
      <c r="A1162" s="140">
        <f t="shared" si="18"/>
        <v>1161</v>
      </c>
      <c r="B1162" s="143"/>
      <c r="C1162" s="144"/>
      <c r="D1162" s="145"/>
    </row>
    <row r="1163" spans="1:4" x14ac:dyDescent="0.35">
      <c r="A1163" s="140">
        <f t="shared" si="18"/>
        <v>1162</v>
      </c>
      <c r="B1163" s="143"/>
      <c r="C1163" s="144"/>
      <c r="D1163" s="145"/>
    </row>
    <row r="1164" spans="1:4" x14ac:dyDescent="0.35">
      <c r="A1164" s="140">
        <f t="shared" si="18"/>
        <v>1163</v>
      </c>
      <c r="B1164" s="143"/>
      <c r="C1164" s="144"/>
      <c r="D1164" s="145"/>
    </row>
    <row r="1165" spans="1:4" x14ac:dyDescent="0.35">
      <c r="A1165" s="140">
        <f t="shared" si="18"/>
        <v>1164</v>
      </c>
      <c r="B1165" s="143"/>
      <c r="C1165" s="144"/>
      <c r="D1165" s="145"/>
    </row>
    <row r="1166" spans="1:4" x14ac:dyDescent="0.35">
      <c r="A1166" s="140">
        <f t="shared" si="18"/>
        <v>1165</v>
      </c>
      <c r="B1166" s="143"/>
      <c r="C1166" s="144"/>
      <c r="D1166" s="145"/>
    </row>
    <row r="1167" spans="1:4" x14ac:dyDescent="0.35">
      <c r="A1167" s="140">
        <f t="shared" si="18"/>
        <v>1166</v>
      </c>
      <c r="B1167" s="143"/>
      <c r="C1167" s="144"/>
      <c r="D1167" s="145"/>
    </row>
    <row r="1168" spans="1:4" x14ac:dyDescent="0.35">
      <c r="A1168" s="140">
        <f t="shared" si="18"/>
        <v>1167</v>
      </c>
      <c r="B1168" s="143"/>
      <c r="C1168" s="144"/>
      <c r="D1168" s="145"/>
    </row>
    <row r="1169" spans="1:4" x14ac:dyDescent="0.35">
      <c r="A1169" s="140">
        <f t="shared" si="18"/>
        <v>1168</v>
      </c>
      <c r="B1169" s="143"/>
      <c r="C1169" s="144"/>
      <c r="D1169" s="145"/>
    </row>
    <row r="1170" spans="1:4" x14ac:dyDescent="0.35">
      <c r="A1170" s="140">
        <f t="shared" si="18"/>
        <v>1169</v>
      </c>
      <c r="B1170" s="143"/>
      <c r="C1170" s="144"/>
      <c r="D1170" s="145"/>
    </row>
    <row r="1171" spans="1:4" x14ac:dyDescent="0.35">
      <c r="A1171" s="140">
        <f t="shared" si="18"/>
        <v>1170</v>
      </c>
      <c r="B1171" s="143"/>
      <c r="C1171" s="144"/>
      <c r="D1171" s="145"/>
    </row>
    <row r="1172" spans="1:4" x14ac:dyDescent="0.35">
      <c r="A1172" s="140">
        <f t="shared" si="18"/>
        <v>1171</v>
      </c>
      <c r="B1172" s="143"/>
      <c r="C1172" s="144"/>
      <c r="D1172" s="145"/>
    </row>
    <row r="1173" spans="1:4" x14ac:dyDescent="0.35">
      <c r="A1173" s="140">
        <f t="shared" si="18"/>
        <v>1172</v>
      </c>
      <c r="B1173" s="143"/>
      <c r="C1173" s="144"/>
      <c r="D1173" s="145"/>
    </row>
    <row r="1174" spans="1:4" x14ac:dyDescent="0.35">
      <c r="A1174" s="140">
        <f t="shared" si="18"/>
        <v>1173</v>
      </c>
      <c r="B1174" s="143"/>
      <c r="C1174" s="144"/>
      <c r="D1174" s="145"/>
    </row>
    <row r="1175" spans="1:4" x14ac:dyDescent="0.35">
      <c r="A1175" s="140">
        <f t="shared" si="18"/>
        <v>1174</v>
      </c>
      <c r="B1175" s="143"/>
      <c r="C1175" s="144"/>
      <c r="D1175" s="145"/>
    </row>
    <row r="1176" spans="1:4" x14ac:dyDescent="0.35">
      <c r="A1176" s="140">
        <f t="shared" si="18"/>
        <v>1175</v>
      </c>
      <c r="B1176" s="143"/>
      <c r="C1176" s="144"/>
      <c r="D1176" s="145"/>
    </row>
    <row r="1177" spans="1:4" x14ac:dyDescent="0.35">
      <c r="A1177" s="140">
        <f t="shared" si="18"/>
        <v>1176</v>
      </c>
      <c r="B1177" s="143"/>
      <c r="C1177" s="144"/>
      <c r="D1177" s="145"/>
    </row>
    <row r="1178" spans="1:4" x14ac:dyDescent="0.35">
      <c r="A1178" s="140">
        <f t="shared" si="18"/>
        <v>1177</v>
      </c>
      <c r="B1178" s="143"/>
      <c r="C1178" s="144"/>
      <c r="D1178" s="145"/>
    </row>
    <row r="1179" spans="1:4" x14ac:dyDescent="0.35">
      <c r="A1179" s="140">
        <f t="shared" si="18"/>
        <v>1178</v>
      </c>
      <c r="B1179" s="143"/>
      <c r="C1179" s="144"/>
      <c r="D1179" s="145"/>
    </row>
    <row r="1180" spans="1:4" x14ac:dyDescent="0.35">
      <c r="A1180" s="140">
        <f t="shared" si="18"/>
        <v>1179</v>
      </c>
      <c r="B1180" s="143"/>
      <c r="C1180" s="144"/>
      <c r="D1180" s="145"/>
    </row>
    <row r="1181" spans="1:4" x14ac:dyDescent="0.35">
      <c r="A1181" s="140">
        <f t="shared" si="18"/>
        <v>1180</v>
      </c>
      <c r="B1181" s="143"/>
      <c r="C1181" s="144"/>
      <c r="D1181" s="145"/>
    </row>
    <row r="1182" spans="1:4" x14ac:dyDescent="0.35">
      <c r="A1182" s="140">
        <f t="shared" si="18"/>
        <v>1181</v>
      </c>
      <c r="B1182" s="143"/>
      <c r="C1182" s="144"/>
      <c r="D1182" s="145"/>
    </row>
    <row r="1183" spans="1:4" x14ac:dyDescent="0.35">
      <c r="A1183" s="140">
        <f t="shared" si="18"/>
        <v>1182</v>
      </c>
      <c r="B1183" s="143"/>
      <c r="C1183" s="144"/>
      <c r="D1183" s="145"/>
    </row>
    <row r="1184" spans="1:4" x14ac:dyDescent="0.35">
      <c r="A1184" s="140">
        <f t="shared" si="18"/>
        <v>1183</v>
      </c>
      <c r="B1184" s="143"/>
      <c r="C1184" s="144"/>
      <c r="D1184" s="145"/>
    </row>
    <row r="1185" spans="1:4" x14ac:dyDescent="0.35">
      <c r="A1185" s="140">
        <f t="shared" si="18"/>
        <v>1184</v>
      </c>
      <c r="B1185" s="143"/>
      <c r="C1185" s="144"/>
      <c r="D1185" s="145"/>
    </row>
    <row r="1186" spans="1:4" x14ac:dyDescent="0.35">
      <c r="A1186" s="140">
        <f t="shared" si="18"/>
        <v>1185</v>
      </c>
      <c r="B1186" s="143"/>
      <c r="C1186" s="144"/>
      <c r="D1186" s="145"/>
    </row>
    <row r="1187" spans="1:4" x14ac:dyDescent="0.35">
      <c r="A1187" s="140">
        <f t="shared" si="18"/>
        <v>1186</v>
      </c>
      <c r="B1187" s="143"/>
      <c r="C1187" s="144"/>
      <c r="D1187" s="145"/>
    </row>
    <row r="1188" spans="1:4" x14ac:dyDescent="0.35">
      <c r="A1188" s="140">
        <f t="shared" si="18"/>
        <v>1187</v>
      </c>
      <c r="B1188" s="143"/>
      <c r="C1188" s="144"/>
      <c r="D1188" s="145"/>
    </row>
    <row r="1189" spans="1:4" x14ac:dyDescent="0.35">
      <c r="A1189" s="140">
        <f t="shared" si="18"/>
        <v>1188</v>
      </c>
      <c r="B1189" s="143"/>
      <c r="C1189" s="144"/>
      <c r="D1189" s="145"/>
    </row>
    <row r="1190" spans="1:4" x14ac:dyDescent="0.35">
      <c r="A1190" s="140">
        <f t="shared" si="18"/>
        <v>1189</v>
      </c>
      <c r="B1190" s="143"/>
      <c r="C1190" s="144"/>
      <c r="D1190" s="145"/>
    </row>
    <row r="1191" spans="1:4" x14ac:dyDescent="0.35">
      <c r="A1191" s="140">
        <f t="shared" si="18"/>
        <v>1190</v>
      </c>
      <c r="B1191" s="143"/>
      <c r="C1191" s="144"/>
      <c r="D1191" s="145"/>
    </row>
    <row r="1192" spans="1:4" x14ac:dyDescent="0.35">
      <c r="A1192" s="140">
        <f t="shared" si="18"/>
        <v>1191</v>
      </c>
      <c r="B1192" s="143"/>
      <c r="C1192" s="144"/>
      <c r="D1192" s="145"/>
    </row>
    <row r="1193" spans="1:4" x14ac:dyDescent="0.35">
      <c r="A1193" s="140">
        <f t="shared" si="18"/>
        <v>1192</v>
      </c>
      <c r="B1193" s="143"/>
      <c r="C1193" s="144"/>
      <c r="D1193" s="145"/>
    </row>
    <row r="1194" spans="1:4" x14ac:dyDescent="0.35">
      <c r="A1194" s="140">
        <f t="shared" si="18"/>
        <v>1193</v>
      </c>
      <c r="B1194" s="143"/>
      <c r="C1194" s="144"/>
      <c r="D1194" s="145"/>
    </row>
    <row r="1195" spans="1:4" x14ac:dyDescent="0.35">
      <c r="A1195" s="140">
        <f t="shared" si="18"/>
        <v>1194</v>
      </c>
      <c r="B1195" s="143"/>
      <c r="C1195" s="144"/>
      <c r="D1195" s="145"/>
    </row>
    <row r="1196" spans="1:4" x14ac:dyDescent="0.35">
      <c r="A1196" s="140">
        <f t="shared" si="18"/>
        <v>1195</v>
      </c>
      <c r="B1196" s="143"/>
      <c r="C1196" s="144"/>
      <c r="D1196" s="145"/>
    </row>
    <row r="1197" spans="1:4" x14ac:dyDescent="0.35">
      <c r="A1197" s="140">
        <f t="shared" si="18"/>
        <v>1196</v>
      </c>
      <c r="B1197" s="143"/>
      <c r="C1197" s="144"/>
      <c r="D1197" s="145"/>
    </row>
    <row r="1198" spans="1:4" x14ac:dyDescent="0.35">
      <c r="A1198" s="140">
        <f t="shared" si="18"/>
        <v>1197</v>
      </c>
      <c r="B1198" s="143"/>
      <c r="C1198" s="144"/>
      <c r="D1198" s="145"/>
    </row>
    <row r="1199" spans="1:4" x14ac:dyDescent="0.35">
      <c r="A1199" s="140">
        <f t="shared" si="18"/>
        <v>1198</v>
      </c>
      <c r="B1199" s="143"/>
      <c r="C1199" s="144"/>
      <c r="D1199" s="145"/>
    </row>
    <row r="1200" spans="1:4" x14ac:dyDescent="0.35">
      <c r="A1200" s="140">
        <f t="shared" si="18"/>
        <v>1199</v>
      </c>
      <c r="B1200" s="143"/>
      <c r="C1200" s="144"/>
      <c r="D1200" s="145"/>
    </row>
    <row r="1201" spans="1:4" x14ac:dyDescent="0.35">
      <c r="A1201" s="140">
        <f t="shared" si="18"/>
        <v>1200</v>
      </c>
      <c r="B1201" s="143"/>
      <c r="C1201" s="144"/>
      <c r="D1201" s="145"/>
    </row>
    <row r="1202" spans="1:4" x14ac:dyDescent="0.35">
      <c r="A1202" s="140">
        <f t="shared" si="18"/>
        <v>1201</v>
      </c>
      <c r="B1202" s="143"/>
      <c r="C1202" s="144"/>
      <c r="D1202" s="145"/>
    </row>
    <row r="1203" spans="1:4" x14ac:dyDescent="0.35">
      <c r="A1203" s="140">
        <f t="shared" si="18"/>
        <v>1202</v>
      </c>
      <c r="B1203" s="143"/>
      <c r="C1203" s="144"/>
      <c r="D1203" s="145"/>
    </row>
    <row r="1204" spans="1:4" x14ac:dyDescent="0.35">
      <c r="A1204" s="140">
        <f t="shared" si="18"/>
        <v>1203</v>
      </c>
      <c r="B1204" s="143"/>
      <c r="C1204" s="144"/>
      <c r="D1204" s="145"/>
    </row>
    <row r="1205" spans="1:4" x14ac:dyDescent="0.35">
      <c r="A1205" s="140">
        <f t="shared" si="18"/>
        <v>1204</v>
      </c>
      <c r="B1205" s="143"/>
      <c r="C1205" s="144"/>
      <c r="D1205" s="145"/>
    </row>
    <row r="1206" spans="1:4" x14ac:dyDescent="0.35">
      <c r="A1206" s="140">
        <f t="shared" si="18"/>
        <v>1205</v>
      </c>
      <c r="B1206" s="143"/>
      <c r="C1206" s="144"/>
      <c r="D1206" s="145"/>
    </row>
    <row r="1207" spans="1:4" x14ac:dyDescent="0.35">
      <c r="A1207" s="140">
        <f t="shared" si="18"/>
        <v>1206</v>
      </c>
      <c r="B1207" s="143"/>
      <c r="C1207" s="144"/>
      <c r="D1207" s="145"/>
    </row>
    <row r="1208" spans="1:4" x14ac:dyDescent="0.35">
      <c r="A1208" s="140">
        <f t="shared" si="18"/>
        <v>1207</v>
      </c>
      <c r="B1208" s="143"/>
      <c r="C1208" s="144"/>
      <c r="D1208" s="145"/>
    </row>
    <row r="1209" spans="1:4" x14ac:dyDescent="0.35">
      <c r="A1209" s="140">
        <f t="shared" si="18"/>
        <v>1208</v>
      </c>
      <c r="B1209" s="143"/>
      <c r="C1209" s="144"/>
      <c r="D1209" s="145"/>
    </row>
    <row r="1210" spans="1:4" x14ac:dyDescent="0.35">
      <c r="A1210" s="140">
        <f t="shared" si="18"/>
        <v>1209</v>
      </c>
      <c r="B1210" s="143"/>
      <c r="C1210" s="144"/>
      <c r="D1210" s="145"/>
    </row>
    <row r="1211" spans="1:4" x14ac:dyDescent="0.35">
      <c r="A1211" s="140">
        <f t="shared" si="18"/>
        <v>1210</v>
      </c>
      <c r="B1211" s="143"/>
      <c r="C1211" s="144"/>
      <c r="D1211" s="145"/>
    </row>
    <row r="1212" spans="1:4" x14ac:dyDescent="0.35">
      <c r="A1212" s="140">
        <f t="shared" si="18"/>
        <v>1211</v>
      </c>
      <c r="B1212" s="143"/>
      <c r="C1212" s="144"/>
      <c r="D1212" s="145"/>
    </row>
    <row r="1213" spans="1:4" x14ac:dyDescent="0.35">
      <c r="A1213" s="140">
        <f t="shared" si="18"/>
        <v>1212</v>
      </c>
      <c r="B1213" s="143"/>
      <c r="C1213" s="144"/>
      <c r="D1213" s="145"/>
    </row>
    <row r="1214" spans="1:4" x14ac:dyDescent="0.35">
      <c r="A1214" s="140">
        <f t="shared" si="18"/>
        <v>1213</v>
      </c>
      <c r="B1214" s="143"/>
      <c r="C1214" s="144"/>
      <c r="D1214" s="145"/>
    </row>
    <row r="1215" spans="1:4" x14ac:dyDescent="0.35">
      <c r="A1215" s="140">
        <f t="shared" si="18"/>
        <v>1214</v>
      </c>
      <c r="B1215" s="143"/>
      <c r="C1215" s="144"/>
      <c r="D1215" s="145"/>
    </row>
    <row r="1216" spans="1:4" x14ac:dyDescent="0.35">
      <c r="A1216" s="140">
        <f t="shared" si="18"/>
        <v>1215</v>
      </c>
      <c r="B1216" s="143"/>
      <c r="C1216" s="144"/>
      <c r="D1216" s="145"/>
    </row>
    <row r="1217" spans="1:4" x14ac:dyDescent="0.35">
      <c r="A1217" s="140">
        <f t="shared" si="18"/>
        <v>1216</v>
      </c>
      <c r="B1217" s="143"/>
      <c r="C1217" s="144"/>
      <c r="D1217" s="145"/>
    </row>
    <row r="1218" spans="1:4" x14ac:dyDescent="0.35">
      <c r="A1218" s="140">
        <f t="shared" si="18"/>
        <v>1217</v>
      </c>
      <c r="B1218" s="143"/>
      <c r="C1218" s="144"/>
      <c r="D1218" s="145"/>
    </row>
    <row r="1219" spans="1:4" x14ac:dyDescent="0.35">
      <c r="A1219" s="140">
        <f t="shared" si="18"/>
        <v>1218</v>
      </c>
      <c r="B1219" s="143"/>
      <c r="C1219" s="144"/>
      <c r="D1219" s="145"/>
    </row>
    <row r="1220" spans="1:4" x14ac:dyDescent="0.35">
      <c r="A1220" s="140">
        <f t="shared" ref="A1220:A1283" si="19">A1219+1</f>
        <v>1219</v>
      </c>
      <c r="B1220" s="143"/>
      <c r="C1220" s="144"/>
      <c r="D1220" s="145"/>
    </row>
    <row r="1221" spans="1:4" x14ac:dyDescent="0.35">
      <c r="A1221" s="140">
        <f t="shared" si="19"/>
        <v>1220</v>
      </c>
      <c r="B1221" s="143"/>
      <c r="C1221" s="144"/>
      <c r="D1221" s="145"/>
    </row>
    <row r="1222" spans="1:4" x14ac:dyDescent="0.35">
      <c r="A1222" s="140">
        <f t="shared" si="19"/>
        <v>1221</v>
      </c>
      <c r="B1222" s="143"/>
      <c r="C1222" s="144"/>
      <c r="D1222" s="145"/>
    </row>
    <row r="1223" spans="1:4" x14ac:dyDescent="0.35">
      <c r="A1223" s="140">
        <f t="shared" si="19"/>
        <v>1222</v>
      </c>
      <c r="B1223" s="143"/>
      <c r="C1223" s="144"/>
      <c r="D1223" s="145"/>
    </row>
    <row r="1224" spans="1:4" x14ac:dyDescent="0.35">
      <c r="A1224" s="140">
        <f t="shared" si="19"/>
        <v>1223</v>
      </c>
      <c r="B1224" s="143"/>
      <c r="C1224" s="144"/>
      <c r="D1224" s="145"/>
    </row>
    <row r="1225" spans="1:4" x14ac:dyDescent="0.35">
      <c r="A1225" s="140">
        <f t="shared" si="19"/>
        <v>1224</v>
      </c>
      <c r="B1225" s="143"/>
      <c r="C1225" s="144"/>
      <c r="D1225" s="145"/>
    </row>
    <row r="1226" spans="1:4" x14ac:dyDescent="0.35">
      <c r="A1226" s="140">
        <f t="shared" si="19"/>
        <v>1225</v>
      </c>
      <c r="B1226" s="143"/>
      <c r="C1226" s="144"/>
      <c r="D1226" s="145"/>
    </row>
    <row r="1227" spans="1:4" x14ac:dyDescent="0.35">
      <c r="A1227" s="140">
        <f t="shared" si="19"/>
        <v>1226</v>
      </c>
      <c r="B1227" s="143"/>
      <c r="C1227" s="144"/>
      <c r="D1227" s="145"/>
    </row>
    <row r="1228" spans="1:4" x14ac:dyDescent="0.35">
      <c r="A1228" s="140">
        <f t="shared" si="19"/>
        <v>1227</v>
      </c>
      <c r="B1228" s="143"/>
      <c r="C1228" s="144"/>
      <c r="D1228" s="145"/>
    </row>
    <row r="1229" spans="1:4" x14ac:dyDescent="0.35">
      <c r="A1229" s="140">
        <f t="shared" si="19"/>
        <v>1228</v>
      </c>
      <c r="B1229" s="143"/>
      <c r="C1229" s="144"/>
      <c r="D1229" s="145"/>
    </row>
    <row r="1230" spans="1:4" x14ac:dyDescent="0.35">
      <c r="A1230" s="140">
        <f t="shared" si="19"/>
        <v>1229</v>
      </c>
      <c r="B1230" s="143"/>
      <c r="C1230" s="144"/>
      <c r="D1230" s="145"/>
    </row>
    <row r="1231" spans="1:4" x14ac:dyDescent="0.35">
      <c r="A1231" s="140">
        <f t="shared" si="19"/>
        <v>1230</v>
      </c>
      <c r="B1231" s="143"/>
      <c r="C1231" s="144"/>
      <c r="D1231" s="145"/>
    </row>
    <row r="1232" spans="1:4" x14ac:dyDescent="0.35">
      <c r="A1232" s="140">
        <f t="shared" si="19"/>
        <v>1231</v>
      </c>
      <c r="B1232" s="143"/>
      <c r="C1232" s="144"/>
      <c r="D1232" s="145"/>
    </row>
    <row r="1233" spans="1:4" x14ac:dyDescent="0.35">
      <c r="A1233" s="140">
        <f t="shared" si="19"/>
        <v>1232</v>
      </c>
      <c r="B1233" s="143"/>
      <c r="C1233" s="144"/>
      <c r="D1233" s="145"/>
    </row>
    <row r="1234" spans="1:4" x14ac:dyDescent="0.35">
      <c r="A1234" s="140">
        <f t="shared" si="19"/>
        <v>1233</v>
      </c>
      <c r="B1234" s="143"/>
      <c r="C1234" s="144"/>
      <c r="D1234" s="145"/>
    </row>
    <row r="1235" spans="1:4" x14ac:dyDescent="0.35">
      <c r="A1235" s="140">
        <f t="shared" si="19"/>
        <v>1234</v>
      </c>
      <c r="B1235" s="143"/>
      <c r="C1235" s="144"/>
      <c r="D1235" s="145"/>
    </row>
    <row r="1236" spans="1:4" x14ac:dyDescent="0.35">
      <c r="A1236" s="140">
        <f t="shared" si="19"/>
        <v>1235</v>
      </c>
      <c r="B1236" s="143"/>
      <c r="C1236" s="144"/>
      <c r="D1236" s="145"/>
    </row>
    <row r="1237" spans="1:4" x14ac:dyDescent="0.35">
      <c r="A1237" s="140">
        <f t="shared" si="19"/>
        <v>1236</v>
      </c>
      <c r="B1237" s="143"/>
      <c r="C1237" s="144"/>
      <c r="D1237" s="145"/>
    </row>
    <row r="1238" spans="1:4" x14ac:dyDescent="0.35">
      <c r="A1238" s="140">
        <f t="shared" si="19"/>
        <v>1237</v>
      </c>
      <c r="B1238" s="143"/>
      <c r="C1238" s="144"/>
      <c r="D1238" s="145"/>
    </row>
    <row r="1239" spans="1:4" x14ac:dyDescent="0.35">
      <c r="A1239" s="140">
        <f t="shared" si="19"/>
        <v>1238</v>
      </c>
      <c r="B1239" s="143"/>
      <c r="C1239" s="144"/>
      <c r="D1239" s="145"/>
    </row>
    <row r="1240" spans="1:4" x14ac:dyDescent="0.35">
      <c r="A1240" s="140">
        <f t="shared" si="19"/>
        <v>1239</v>
      </c>
      <c r="B1240" s="143"/>
      <c r="C1240" s="144"/>
      <c r="D1240" s="145"/>
    </row>
    <row r="1241" spans="1:4" x14ac:dyDescent="0.35">
      <c r="A1241" s="140">
        <f t="shared" si="19"/>
        <v>1240</v>
      </c>
      <c r="B1241" s="143"/>
      <c r="C1241" s="144"/>
      <c r="D1241" s="145"/>
    </row>
    <row r="1242" spans="1:4" x14ac:dyDescent="0.35">
      <c r="A1242" s="140">
        <f t="shared" si="19"/>
        <v>1241</v>
      </c>
      <c r="B1242" s="143"/>
      <c r="C1242" s="144"/>
      <c r="D1242" s="145"/>
    </row>
    <row r="1243" spans="1:4" x14ac:dyDescent="0.35">
      <c r="A1243" s="140">
        <f t="shared" si="19"/>
        <v>1242</v>
      </c>
      <c r="B1243" s="143"/>
      <c r="C1243" s="144"/>
      <c r="D1243" s="145"/>
    </row>
    <row r="1244" spans="1:4" x14ac:dyDescent="0.35">
      <c r="A1244" s="140">
        <f t="shared" si="19"/>
        <v>1243</v>
      </c>
      <c r="B1244" s="143"/>
      <c r="C1244" s="144"/>
      <c r="D1244" s="145"/>
    </row>
    <row r="1245" spans="1:4" x14ac:dyDescent="0.35">
      <c r="A1245" s="140">
        <f t="shared" si="19"/>
        <v>1244</v>
      </c>
      <c r="B1245" s="143"/>
      <c r="C1245" s="144"/>
      <c r="D1245" s="145"/>
    </row>
    <row r="1246" spans="1:4" x14ac:dyDescent="0.35">
      <c r="A1246" s="140">
        <f t="shared" si="19"/>
        <v>1245</v>
      </c>
      <c r="B1246" s="143"/>
      <c r="C1246" s="144"/>
      <c r="D1246" s="145"/>
    </row>
    <row r="1247" spans="1:4" x14ac:dyDescent="0.35">
      <c r="A1247" s="140">
        <f t="shared" si="19"/>
        <v>1246</v>
      </c>
      <c r="B1247" s="143"/>
      <c r="C1247" s="144"/>
      <c r="D1247" s="145"/>
    </row>
    <row r="1248" spans="1:4" x14ac:dyDescent="0.35">
      <c r="A1248" s="140">
        <f t="shared" si="19"/>
        <v>1247</v>
      </c>
      <c r="B1248" s="143"/>
      <c r="C1248" s="144"/>
      <c r="D1248" s="145"/>
    </row>
    <row r="1249" spans="1:4" x14ac:dyDescent="0.35">
      <c r="A1249" s="140">
        <f t="shared" si="19"/>
        <v>1248</v>
      </c>
      <c r="B1249" s="143"/>
      <c r="C1249" s="144"/>
      <c r="D1249" s="145"/>
    </row>
    <row r="1250" spans="1:4" x14ac:dyDescent="0.35">
      <c r="A1250" s="140">
        <f t="shared" si="19"/>
        <v>1249</v>
      </c>
      <c r="B1250" s="143"/>
      <c r="C1250" s="144"/>
      <c r="D1250" s="145"/>
    </row>
    <row r="1251" spans="1:4" x14ac:dyDescent="0.35">
      <c r="A1251" s="140">
        <f t="shared" si="19"/>
        <v>1250</v>
      </c>
      <c r="B1251" s="143"/>
      <c r="C1251" s="144"/>
      <c r="D1251" s="145"/>
    </row>
    <row r="1252" spans="1:4" x14ac:dyDescent="0.35">
      <c r="A1252" s="140">
        <f t="shared" si="19"/>
        <v>1251</v>
      </c>
      <c r="B1252" s="143"/>
      <c r="C1252" s="144"/>
      <c r="D1252" s="145"/>
    </row>
    <row r="1253" spans="1:4" x14ac:dyDescent="0.35">
      <c r="A1253" s="140">
        <f t="shared" si="19"/>
        <v>1252</v>
      </c>
      <c r="B1253" s="143"/>
      <c r="C1253" s="144"/>
      <c r="D1253" s="145"/>
    </row>
    <row r="1254" spans="1:4" x14ac:dyDescent="0.35">
      <c r="A1254" s="140">
        <f t="shared" si="19"/>
        <v>1253</v>
      </c>
      <c r="B1254" s="143"/>
      <c r="C1254" s="144"/>
      <c r="D1254" s="145"/>
    </row>
    <row r="1255" spans="1:4" x14ac:dyDescent="0.35">
      <c r="A1255" s="140">
        <f t="shared" si="19"/>
        <v>1254</v>
      </c>
      <c r="B1255" s="143"/>
      <c r="C1255" s="144"/>
      <c r="D1255" s="145"/>
    </row>
    <row r="1256" spans="1:4" x14ac:dyDescent="0.35">
      <c r="A1256" s="140">
        <f t="shared" si="19"/>
        <v>1255</v>
      </c>
      <c r="B1256" s="143"/>
      <c r="C1256" s="144"/>
      <c r="D1256" s="145"/>
    </row>
    <row r="1257" spans="1:4" x14ac:dyDescent="0.35">
      <c r="A1257" s="140">
        <f t="shared" si="19"/>
        <v>1256</v>
      </c>
      <c r="B1257" s="143"/>
      <c r="C1257" s="144"/>
      <c r="D1257" s="145"/>
    </row>
    <row r="1258" spans="1:4" x14ac:dyDescent="0.35">
      <c r="A1258" s="140">
        <f t="shared" si="19"/>
        <v>1257</v>
      </c>
      <c r="B1258" s="143"/>
      <c r="C1258" s="144"/>
      <c r="D1258" s="145"/>
    </row>
    <row r="1259" spans="1:4" x14ac:dyDescent="0.35">
      <c r="A1259" s="140">
        <f t="shared" si="19"/>
        <v>1258</v>
      </c>
      <c r="B1259" s="143"/>
      <c r="C1259" s="144"/>
      <c r="D1259" s="145"/>
    </row>
    <row r="1260" spans="1:4" x14ac:dyDescent="0.35">
      <c r="A1260" s="140">
        <f t="shared" si="19"/>
        <v>1259</v>
      </c>
      <c r="B1260" s="143"/>
      <c r="C1260" s="144"/>
      <c r="D1260" s="145"/>
    </row>
    <row r="1261" spans="1:4" x14ac:dyDescent="0.35">
      <c r="A1261" s="140">
        <f t="shared" si="19"/>
        <v>1260</v>
      </c>
      <c r="B1261" s="143"/>
      <c r="C1261" s="144"/>
      <c r="D1261" s="145"/>
    </row>
    <row r="1262" spans="1:4" x14ac:dyDescent="0.35">
      <c r="A1262" s="140">
        <f t="shared" si="19"/>
        <v>1261</v>
      </c>
      <c r="B1262" s="143"/>
      <c r="C1262" s="144"/>
      <c r="D1262" s="145"/>
    </row>
    <row r="1263" spans="1:4" x14ac:dyDescent="0.35">
      <c r="A1263" s="140">
        <f t="shared" si="19"/>
        <v>1262</v>
      </c>
      <c r="B1263" s="143"/>
      <c r="C1263" s="144"/>
      <c r="D1263" s="145"/>
    </row>
    <row r="1264" spans="1:4" x14ac:dyDescent="0.35">
      <c r="A1264" s="140">
        <f t="shared" si="19"/>
        <v>1263</v>
      </c>
      <c r="B1264" s="143"/>
      <c r="C1264" s="144"/>
      <c r="D1264" s="145"/>
    </row>
    <row r="1265" spans="1:4" x14ac:dyDescent="0.35">
      <c r="A1265" s="140">
        <f t="shared" si="19"/>
        <v>1264</v>
      </c>
      <c r="B1265" s="143"/>
      <c r="C1265" s="144"/>
      <c r="D1265" s="145"/>
    </row>
    <row r="1266" spans="1:4" x14ac:dyDescent="0.35">
      <c r="A1266" s="140">
        <f t="shared" si="19"/>
        <v>1265</v>
      </c>
      <c r="B1266" s="143"/>
      <c r="C1266" s="144"/>
      <c r="D1266" s="145"/>
    </row>
    <row r="1267" spans="1:4" x14ac:dyDescent="0.35">
      <c r="A1267" s="140">
        <f t="shared" si="19"/>
        <v>1266</v>
      </c>
      <c r="B1267" s="143"/>
      <c r="C1267" s="144"/>
      <c r="D1267" s="145"/>
    </row>
    <row r="1268" spans="1:4" x14ac:dyDescent="0.35">
      <c r="A1268" s="140">
        <f t="shared" si="19"/>
        <v>1267</v>
      </c>
      <c r="B1268" s="143"/>
      <c r="C1268" s="144"/>
      <c r="D1268" s="145"/>
    </row>
    <row r="1269" spans="1:4" x14ac:dyDescent="0.35">
      <c r="A1269" s="140">
        <f t="shared" si="19"/>
        <v>1268</v>
      </c>
      <c r="B1269" s="143"/>
      <c r="C1269" s="144"/>
      <c r="D1269" s="145"/>
    </row>
    <row r="1270" spans="1:4" x14ac:dyDescent="0.35">
      <c r="A1270" s="140">
        <f t="shared" si="19"/>
        <v>1269</v>
      </c>
      <c r="B1270" s="143"/>
      <c r="C1270" s="144"/>
      <c r="D1270" s="145"/>
    </row>
    <row r="1271" spans="1:4" x14ac:dyDescent="0.35">
      <c r="A1271" s="140">
        <f t="shared" si="19"/>
        <v>1270</v>
      </c>
      <c r="B1271" s="143"/>
      <c r="C1271" s="144"/>
      <c r="D1271" s="145"/>
    </row>
    <row r="1272" spans="1:4" x14ac:dyDescent="0.35">
      <c r="A1272" s="140">
        <f t="shared" si="19"/>
        <v>1271</v>
      </c>
      <c r="B1272" s="143"/>
      <c r="C1272" s="144"/>
      <c r="D1272" s="145"/>
    </row>
    <row r="1273" spans="1:4" x14ac:dyDescent="0.35">
      <c r="A1273" s="140">
        <f t="shared" si="19"/>
        <v>1272</v>
      </c>
      <c r="B1273" s="143"/>
      <c r="C1273" s="144"/>
      <c r="D1273" s="145"/>
    </row>
    <row r="1274" spans="1:4" x14ac:dyDescent="0.35">
      <c r="A1274" s="140">
        <f t="shared" si="19"/>
        <v>1273</v>
      </c>
      <c r="B1274" s="143"/>
      <c r="C1274" s="144"/>
      <c r="D1274" s="145"/>
    </row>
    <row r="1275" spans="1:4" x14ac:dyDescent="0.35">
      <c r="A1275" s="140">
        <f t="shared" si="19"/>
        <v>1274</v>
      </c>
      <c r="B1275" s="143"/>
      <c r="C1275" s="144"/>
      <c r="D1275" s="145"/>
    </row>
    <row r="1276" spans="1:4" x14ac:dyDescent="0.35">
      <c r="A1276" s="140">
        <f t="shared" si="19"/>
        <v>1275</v>
      </c>
      <c r="B1276" s="143"/>
      <c r="C1276" s="144"/>
      <c r="D1276" s="145"/>
    </row>
    <row r="1277" spans="1:4" x14ac:dyDescent="0.35">
      <c r="A1277" s="140">
        <f t="shared" si="19"/>
        <v>1276</v>
      </c>
      <c r="B1277" s="143"/>
      <c r="C1277" s="144"/>
      <c r="D1277" s="145"/>
    </row>
    <row r="1278" spans="1:4" x14ac:dyDescent="0.35">
      <c r="A1278" s="140">
        <f t="shared" si="19"/>
        <v>1277</v>
      </c>
      <c r="B1278" s="143"/>
      <c r="C1278" s="144"/>
      <c r="D1278" s="145"/>
    </row>
    <row r="1279" spans="1:4" x14ac:dyDescent="0.35">
      <c r="A1279" s="140">
        <f t="shared" si="19"/>
        <v>1278</v>
      </c>
      <c r="B1279" s="143"/>
      <c r="C1279" s="144"/>
      <c r="D1279" s="145"/>
    </row>
    <row r="1280" spans="1:4" x14ac:dyDescent="0.35">
      <c r="A1280" s="140">
        <f t="shared" si="19"/>
        <v>1279</v>
      </c>
      <c r="B1280" s="143"/>
      <c r="C1280" s="144"/>
      <c r="D1280" s="145"/>
    </row>
    <row r="1281" spans="1:4" x14ac:dyDescent="0.35">
      <c r="A1281" s="140">
        <f t="shared" si="19"/>
        <v>1280</v>
      </c>
      <c r="B1281" s="143"/>
      <c r="C1281" s="144"/>
      <c r="D1281" s="145"/>
    </row>
    <row r="1282" spans="1:4" x14ac:dyDescent="0.35">
      <c r="A1282" s="140">
        <f t="shared" si="19"/>
        <v>1281</v>
      </c>
      <c r="B1282" s="143"/>
      <c r="C1282" s="144"/>
      <c r="D1282" s="145"/>
    </row>
    <row r="1283" spans="1:4" x14ac:dyDescent="0.35">
      <c r="A1283" s="140">
        <f t="shared" si="19"/>
        <v>1282</v>
      </c>
      <c r="B1283" s="143"/>
      <c r="C1283" s="144"/>
      <c r="D1283" s="145"/>
    </row>
    <row r="1284" spans="1:4" x14ac:dyDescent="0.35">
      <c r="A1284" s="140">
        <f t="shared" ref="A1284:A1347" si="20">A1283+1</f>
        <v>1283</v>
      </c>
      <c r="B1284" s="143"/>
      <c r="C1284" s="144"/>
      <c r="D1284" s="145"/>
    </row>
    <row r="1285" spans="1:4" x14ac:dyDescent="0.35">
      <c r="A1285" s="140">
        <f t="shared" si="20"/>
        <v>1284</v>
      </c>
      <c r="B1285" s="143"/>
      <c r="C1285" s="144"/>
      <c r="D1285" s="145"/>
    </row>
    <row r="1286" spans="1:4" x14ac:dyDescent="0.35">
      <c r="A1286" s="140">
        <f t="shared" si="20"/>
        <v>1285</v>
      </c>
      <c r="B1286" s="143"/>
      <c r="C1286" s="144"/>
      <c r="D1286" s="145"/>
    </row>
    <row r="1287" spans="1:4" x14ac:dyDescent="0.35">
      <c r="A1287" s="140">
        <f t="shared" si="20"/>
        <v>1286</v>
      </c>
      <c r="B1287" s="143"/>
      <c r="C1287" s="144"/>
      <c r="D1287" s="145"/>
    </row>
    <row r="1288" spans="1:4" x14ac:dyDescent="0.35">
      <c r="A1288" s="140">
        <f t="shared" si="20"/>
        <v>1287</v>
      </c>
      <c r="B1288" s="143"/>
      <c r="C1288" s="144"/>
      <c r="D1288" s="145"/>
    </row>
    <row r="1289" spans="1:4" x14ac:dyDescent="0.35">
      <c r="A1289" s="140">
        <f t="shared" si="20"/>
        <v>1288</v>
      </c>
      <c r="B1289" s="143"/>
      <c r="C1289" s="144"/>
      <c r="D1289" s="145"/>
    </row>
    <row r="1290" spans="1:4" x14ac:dyDescent="0.35">
      <c r="A1290" s="140">
        <f t="shared" si="20"/>
        <v>1289</v>
      </c>
      <c r="B1290" s="143"/>
      <c r="C1290" s="144"/>
      <c r="D1290" s="145"/>
    </row>
    <row r="1291" spans="1:4" x14ac:dyDescent="0.35">
      <c r="A1291" s="140">
        <f t="shared" si="20"/>
        <v>1290</v>
      </c>
      <c r="B1291" s="143"/>
      <c r="C1291" s="144"/>
      <c r="D1291" s="145"/>
    </row>
    <row r="1292" spans="1:4" x14ac:dyDescent="0.35">
      <c r="A1292" s="140">
        <f t="shared" si="20"/>
        <v>1291</v>
      </c>
      <c r="B1292" s="143"/>
      <c r="C1292" s="144"/>
      <c r="D1292" s="145"/>
    </row>
    <row r="1293" spans="1:4" x14ac:dyDescent="0.35">
      <c r="A1293" s="140">
        <f t="shared" si="20"/>
        <v>1292</v>
      </c>
      <c r="B1293" s="143"/>
      <c r="C1293" s="144"/>
      <c r="D1293" s="145"/>
    </row>
    <row r="1294" spans="1:4" x14ac:dyDescent="0.35">
      <c r="A1294" s="140">
        <f t="shared" si="20"/>
        <v>1293</v>
      </c>
      <c r="B1294" s="143"/>
      <c r="C1294" s="144"/>
      <c r="D1294" s="145"/>
    </row>
    <row r="1295" spans="1:4" x14ac:dyDescent="0.35">
      <c r="A1295" s="140">
        <f t="shared" si="20"/>
        <v>1294</v>
      </c>
      <c r="B1295" s="143"/>
      <c r="C1295" s="144"/>
      <c r="D1295" s="145"/>
    </row>
    <row r="1296" spans="1:4" x14ac:dyDescent="0.35">
      <c r="A1296" s="140">
        <f t="shared" si="20"/>
        <v>1295</v>
      </c>
      <c r="B1296" s="143"/>
      <c r="C1296" s="144"/>
      <c r="D1296" s="145"/>
    </row>
    <row r="1297" spans="1:4" x14ac:dyDescent="0.35">
      <c r="A1297" s="140">
        <f t="shared" si="20"/>
        <v>1296</v>
      </c>
      <c r="B1297" s="143"/>
      <c r="C1297" s="144"/>
      <c r="D1297" s="145"/>
    </row>
    <row r="1298" spans="1:4" x14ac:dyDescent="0.35">
      <c r="A1298" s="140">
        <f t="shared" si="20"/>
        <v>1297</v>
      </c>
      <c r="B1298" s="143"/>
      <c r="C1298" s="144"/>
      <c r="D1298" s="145"/>
    </row>
    <row r="1299" spans="1:4" x14ac:dyDescent="0.35">
      <c r="A1299" s="140">
        <f t="shared" si="20"/>
        <v>1298</v>
      </c>
      <c r="B1299" s="143"/>
      <c r="C1299" s="144"/>
      <c r="D1299" s="145"/>
    </row>
    <row r="1300" spans="1:4" x14ac:dyDescent="0.35">
      <c r="A1300" s="140">
        <f t="shared" si="20"/>
        <v>1299</v>
      </c>
      <c r="B1300" s="143"/>
      <c r="C1300" s="144"/>
      <c r="D1300" s="145"/>
    </row>
    <row r="1301" spans="1:4" x14ac:dyDescent="0.35">
      <c r="A1301" s="140">
        <f t="shared" si="20"/>
        <v>1300</v>
      </c>
      <c r="B1301" s="143"/>
      <c r="C1301" s="144"/>
      <c r="D1301" s="145"/>
    </row>
    <row r="1302" spans="1:4" x14ac:dyDescent="0.35">
      <c r="A1302" s="140">
        <f t="shared" si="20"/>
        <v>1301</v>
      </c>
      <c r="B1302" s="143"/>
      <c r="C1302" s="144"/>
      <c r="D1302" s="145"/>
    </row>
    <row r="1303" spans="1:4" x14ac:dyDescent="0.35">
      <c r="A1303" s="140">
        <f t="shared" si="20"/>
        <v>1302</v>
      </c>
      <c r="B1303" s="143"/>
      <c r="C1303" s="144"/>
      <c r="D1303" s="145"/>
    </row>
    <row r="1304" spans="1:4" x14ac:dyDescent="0.35">
      <c r="A1304" s="140">
        <f t="shared" si="20"/>
        <v>1303</v>
      </c>
      <c r="B1304" s="143"/>
      <c r="C1304" s="144"/>
      <c r="D1304" s="145"/>
    </row>
    <row r="1305" spans="1:4" x14ac:dyDescent="0.35">
      <c r="A1305" s="140">
        <f t="shared" si="20"/>
        <v>1304</v>
      </c>
      <c r="B1305" s="143"/>
      <c r="C1305" s="144"/>
      <c r="D1305" s="145"/>
    </row>
    <row r="1306" spans="1:4" x14ac:dyDescent="0.35">
      <c r="A1306" s="140">
        <f t="shared" si="20"/>
        <v>1305</v>
      </c>
      <c r="B1306" s="143"/>
      <c r="C1306" s="144"/>
      <c r="D1306" s="145"/>
    </row>
    <row r="1307" spans="1:4" x14ac:dyDescent="0.35">
      <c r="A1307" s="140">
        <f t="shared" si="20"/>
        <v>1306</v>
      </c>
      <c r="B1307" s="143"/>
      <c r="C1307" s="144"/>
      <c r="D1307" s="145"/>
    </row>
    <row r="1308" spans="1:4" x14ac:dyDescent="0.35">
      <c r="A1308" s="140">
        <f t="shared" si="20"/>
        <v>1307</v>
      </c>
      <c r="B1308" s="143"/>
      <c r="C1308" s="144"/>
      <c r="D1308" s="145"/>
    </row>
    <row r="1309" spans="1:4" x14ac:dyDescent="0.35">
      <c r="A1309" s="140">
        <f t="shared" si="20"/>
        <v>1308</v>
      </c>
      <c r="B1309" s="143"/>
      <c r="C1309" s="144"/>
      <c r="D1309" s="145"/>
    </row>
    <row r="1310" spans="1:4" x14ac:dyDescent="0.35">
      <c r="A1310" s="140">
        <f t="shared" si="20"/>
        <v>1309</v>
      </c>
      <c r="B1310" s="143"/>
      <c r="C1310" s="144"/>
      <c r="D1310" s="145"/>
    </row>
    <row r="1311" spans="1:4" x14ac:dyDescent="0.35">
      <c r="A1311" s="140">
        <f t="shared" si="20"/>
        <v>1310</v>
      </c>
      <c r="B1311" s="143"/>
      <c r="C1311" s="144"/>
      <c r="D1311" s="145"/>
    </row>
    <row r="1312" spans="1:4" x14ac:dyDescent="0.35">
      <c r="A1312" s="140">
        <f t="shared" si="20"/>
        <v>1311</v>
      </c>
      <c r="B1312" s="143"/>
      <c r="C1312" s="144"/>
      <c r="D1312" s="145"/>
    </row>
    <row r="1313" spans="1:4" x14ac:dyDescent="0.35">
      <c r="A1313" s="140">
        <f t="shared" si="20"/>
        <v>1312</v>
      </c>
      <c r="B1313" s="143"/>
      <c r="C1313" s="144"/>
      <c r="D1313" s="145"/>
    </row>
    <row r="1314" spans="1:4" x14ac:dyDescent="0.35">
      <c r="A1314" s="140">
        <f t="shared" si="20"/>
        <v>1313</v>
      </c>
      <c r="B1314" s="143"/>
      <c r="C1314" s="144"/>
      <c r="D1314" s="145"/>
    </row>
    <row r="1315" spans="1:4" x14ac:dyDescent="0.35">
      <c r="A1315" s="140">
        <f t="shared" si="20"/>
        <v>1314</v>
      </c>
      <c r="B1315" s="143"/>
      <c r="C1315" s="144"/>
      <c r="D1315" s="145"/>
    </row>
    <row r="1316" spans="1:4" x14ac:dyDescent="0.35">
      <c r="A1316" s="140">
        <f t="shared" si="20"/>
        <v>1315</v>
      </c>
      <c r="B1316" s="143"/>
      <c r="C1316" s="144"/>
      <c r="D1316" s="145"/>
    </row>
    <row r="1317" spans="1:4" x14ac:dyDescent="0.35">
      <c r="A1317" s="140">
        <f t="shared" si="20"/>
        <v>1316</v>
      </c>
      <c r="B1317" s="143"/>
      <c r="C1317" s="144"/>
      <c r="D1317" s="145"/>
    </row>
    <row r="1318" spans="1:4" x14ac:dyDescent="0.35">
      <c r="A1318" s="140">
        <f t="shared" si="20"/>
        <v>1317</v>
      </c>
      <c r="B1318" s="143"/>
      <c r="C1318" s="144"/>
      <c r="D1318" s="145"/>
    </row>
    <row r="1319" spans="1:4" x14ac:dyDescent="0.35">
      <c r="A1319" s="140">
        <f t="shared" si="20"/>
        <v>1318</v>
      </c>
      <c r="B1319" s="143"/>
      <c r="C1319" s="144"/>
      <c r="D1319" s="145"/>
    </row>
    <row r="1320" spans="1:4" x14ac:dyDescent="0.35">
      <c r="A1320" s="140">
        <f t="shared" si="20"/>
        <v>1319</v>
      </c>
      <c r="B1320" s="143"/>
      <c r="C1320" s="144"/>
      <c r="D1320" s="145"/>
    </row>
    <row r="1321" spans="1:4" x14ac:dyDescent="0.35">
      <c r="A1321" s="140">
        <f t="shared" si="20"/>
        <v>1320</v>
      </c>
      <c r="B1321" s="143"/>
      <c r="C1321" s="144"/>
      <c r="D1321" s="145"/>
    </row>
    <row r="1322" spans="1:4" x14ac:dyDescent="0.35">
      <c r="A1322" s="140">
        <f t="shared" si="20"/>
        <v>1321</v>
      </c>
      <c r="B1322" s="143"/>
      <c r="C1322" s="144"/>
      <c r="D1322" s="145"/>
    </row>
    <row r="1323" spans="1:4" x14ac:dyDescent="0.35">
      <c r="A1323" s="140">
        <f t="shared" si="20"/>
        <v>1322</v>
      </c>
      <c r="B1323" s="143"/>
      <c r="C1323" s="144"/>
      <c r="D1323" s="145"/>
    </row>
    <row r="1324" spans="1:4" x14ac:dyDescent="0.35">
      <c r="A1324" s="140">
        <f t="shared" si="20"/>
        <v>1323</v>
      </c>
      <c r="B1324" s="143"/>
      <c r="C1324" s="144"/>
      <c r="D1324" s="145"/>
    </row>
    <row r="1325" spans="1:4" x14ac:dyDescent="0.35">
      <c r="A1325" s="140">
        <f t="shared" si="20"/>
        <v>1324</v>
      </c>
      <c r="B1325" s="143"/>
      <c r="C1325" s="144"/>
      <c r="D1325" s="145"/>
    </row>
    <row r="1326" spans="1:4" x14ac:dyDescent="0.35">
      <c r="A1326" s="140">
        <f t="shared" si="20"/>
        <v>1325</v>
      </c>
      <c r="B1326" s="143"/>
      <c r="C1326" s="144"/>
      <c r="D1326" s="145"/>
    </row>
    <row r="1327" spans="1:4" x14ac:dyDescent="0.35">
      <c r="A1327" s="140">
        <f t="shared" si="20"/>
        <v>1326</v>
      </c>
      <c r="B1327" s="143"/>
      <c r="C1327" s="144"/>
      <c r="D1327" s="145"/>
    </row>
    <row r="1328" spans="1:4" x14ac:dyDescent="0.35">
      <c r="A1328" s="140">
        <f t="shared" si="20"/>
        <v>1327</v>
      </c>
      <c r="B1328" s="143"/>
      <c r="C1328" s="144"/>
      <c r="D1328" s="145"/>
    </row>
    <row r="1329" spans="1:4" x14ac:dyDescent="0.35">
      <c r="A1329" s="140">
        <f t="shared" si="20"/>
        <v>1328</v>
      </c>
      <c r="B1329" s="143"/>
      <c r="C1329" s="144"/>
      <c r="D1329" s="145"/>
    </row>
    <row r="1330" spans="1:4" x14ac:dyDescent="0.35">
      <c r="A1330" s="140">
        <f t="shared" si="20"/>
        <v>1329</v>
      </c>
      <c r="B1330" s="143"/>
      <c r="C1330" s="144"/>
      <c r="D1330" s="145"/>
    </row>
    <row r="1331" spans="1:4" x14ac:dyDescent="0.35">
      <c r="A1331" s="140">
        <f t="shared" si="20"/>
        <v>1330</v>
      </c>
      <c r="B1331" s="143"/>
      <c r="C1331" s="144"/>
      <c r="D1331" s="145"/>
    </row>
    <row r="1332" spans="1:4" x14ac:dyDescent="0.35">
      <c r="A1332" s="140">
        <f t="shared" si="20"/>
        <v>1331</v>
      </c>
      <c r="B1332" s="143"/>
      <c r="C1332" s="144"/>
      <c r="D1332" s="145"/>
    </row>
    <row r="1333" spans="1:4" x14ac:dyDescent="0.35">
      <c r="A1333" s="140">
        <f t="shared" si="20"/>
        <v>1332</v>
      </c>
      <c r="B1333" s="143"/>
      <c r="C1333" s="144"/>
      <c r="D1333" s="145"/>
    </row>
    <row r="1334" spans="1:4" x14ac:dyDescent="0.35">
      <c r="A1334" s="140">
        <f t="shared" si="20"/>
        <v>1333</v>
      </c>
      <c r="B1334" s="143"/>
      <c r="C1334" s="144"/>
      <c r="D1334" s="145"/>
    </row>
    <row r="1335" spans="1:4" x14ac:dyDescent="0.35">
      <c r="A1335" s="140">
        <f t="shared" si="20"/>
        <v>1334</v>
      </c>
      <c r="B1335" s="143"/>
      <c r="C1335" s="144"/>
      <c r="D1335" s="145"/>
    </row>
    <row r="1336" spans="1:4" x14ac:dyDescent="0.35">
      <c r="A1336" s="140">
        <f t="shared" si="20"/>
        <v>1335</v>
      </c>
      <c r="B1336" s="143"/>
      <c r="C1336" s="144"/>
      <c r="D1336" s="145"/>
    </row>
    <row r="1337" spans="1:4" x14ac:dyDescent="0.35">
      <c r="A1337" s="140">
        <f t="shared" si="20"/>
        <v>1336</v>
      </c>
      <c r="B1337" s="143"/>
      <c r="C1337" s="144"/>
      <c r="D1337" s="145"/>
    </row>
    <row r="1338" spans="1:4" x14ac:dyDescent="0.35">
      <c r="A1338" s="140">
        <f t="shared" si="20"/>
        <v>1337</v>
      </c>
      <c r="B1338" s="143"/>
      <c r="C1338" s="144"/>
      <c r="D1338" s="145"/>
    </row>
    <row r="1339" spans="1:4" x14ac:dyDescent="0.35">
      <c r="A1339" s="140">
        <f t="shared" si="20"/>
        <v>1338</v>
      </c>
      <c r="B1339" s="143"/>
      <c r="C1339" s="144"/>
      <c r="D1339" s="145"/>
    </row>
    <row r="1340" spans="1:4" x14ac:dyDescent="0.35">
      <c r="A1340" s="140">
        <f t="shared" si="20"/>
        <v>1339</v>
      </c>
      <c r="B1340" s="143"/>
      <c r="C1340" s="144"/>
      <c r="D1340" s="145"/>
    </row>
    <row r="1341" spans="1:4" x14ac:dyDescent="0.35">
      <c r="A1341" s="140">
        <f t="shared" si="20"/>
        <v>1340</v>
      </c>
      <c r="B1341" s="143"/>
      <c r="C1341" s="144"/>
      <c r="D1341" s="145"/>
    </row>
    <row r="1342" spans="1:4" x14ac:dyDescent="0.35">
      <c r="A1342" s="140">
        <f t="shared" si="20"/>
        <v>1341</v>
      </c>
      <c r="B1342" s="143"/>
      <c r="C1342" s="144"/>
      <c r="D1342" s="145"/>
    </row>
    <row r="1343" spans="1:4" x14ac:dyDescent="0.35">
      <c r="A1343" s="140">
        <f t="shared" si="20"/>
        <v>1342</v>
      </c>
      <c r="B1343" s="143"/>
      <c r="C1343" s="144"/>
      <c r="D1343" s="145"/>
    </row>
    <row r="1344" spans="1:4" x14ac:dyDescent="0.35">
      <c r="A1344" s="140">
        <f t="shared" si="20"/>
        <v>1343</v>
      </c>
      <c r="B1344" s="143"/>
      <c r="C1344" s="144"/>
      <c r="D1344" s="145"/>
    </row>
    <row r="1345" spans="1:4" x14ac:dyDescent="0.35">
      <c r="A1345" s="140">
        <f t="shared" si="20"/>
        <v>1344</v>
      </c>
      <c r="B1345" s="143"/>
      <c r="C1345" s="144"/>
      <c r="D1345" s="145"/>
    </row>
    <row r="1346" spans="1:4" x14ac:dyDescent="0.35">
      <c r="A1346" s="140">
        <f t="shared" si="20"/>
        <v>1345</v>
      </c>
      <c r="B1346" s="143"/>
      <c r="C1346" s="144"/>
      <c r="D1346" s="145"/>
    </row>
    <row r="1347" spans="1:4" x14ac:dyDescent="0.35">
      <c r="A1347" s="140">
        <f t="shared" si="20"/>
        <v>1346</v>
      </c>
      <c r="B1347" s="143"/>
      <c r="C1347" s="144"/>
      <c r="D1347" s="145"/>
    </row>
    <row r="1348" spans="1:4" x14ac:dyDescent="0.35">
      <c r="A1348" s="140">
        <f t="shared" ref="A1348:A1411" si="21">A1347+1</f>
        <v>1347</v>
      </c>
      <c r="B1348" s="143"/>
      <c r="C1348" s="144"/>
      <c r="D1348" s="145"/>
    </row>
    <row r="1349" spans="1:4" x14ac:dyDescent="0.35">
      <c r="A1349" s="140">
        <f t="shared" si="21"/>
        <v>1348</v>
      </c>
      <c r="B1349" s="143"/>
      <c r="C1349" s="144"/>
      <c r="D1349" s="145"/>
    </row>
    <row r="1350" spans="1:4" x14ac:dyDescent="0.35">
      <c r="A1350" s="140">
        <f t="shared" si="21"/>
        <v>1349</v>
      </c>
      <c r="B1350" s="143"/>
      <c r="C1350" s="144"/>
      <c r="D1350" s="145"/>
    </row>
    <row r="1351" spans="1:4" x14ac:dyDescent="0.35">
      <c r="A1351" s="140">
        <f t="shared" si="21"/>
        <v>1350</v>
      </c>
      <c r="B1351" s="143"/>
      <c r="C1351" s="144"/>
      <c r="D1351" s="145"/>
    </row>
    <row r="1352" spans="1:4" x14ac:dyDescent="0.35">
      <c r="A1352" s="140">
        <f t="shared" si="21"/>
        <v>1351</v>
      </c>
      <c r="B1352" s="143"/>
      <c r="C1352" s="144"/>
      <c r="D1352" s="145"/>
    </row>
    <row r="1353" spans="1:4" x14ac:dyDescent="0.35">
      <c r="A1353" s="140">
        <f t="shared" si="21"/>
        <v>1352</v>
      </c>
      <c r="B1353" s="143"/>
      <c r="C1353" s="144"/>
      <c r="D1353" s="145"/>
    </row>
    <row r="1354" spans="1:4" x14ac:dyDescent="0.35">
      <c r="A1354" s="140">
        <f t="shared" si="21"/>
        <v>1353</v>
      </c>
      <c r="B1354" s="143"/>
      <c r="C1354" s="144"/>
      <c r="D1354" s="145"/>
    </row>
    <row r="1355" spans="1:4" x14ac:dyDescent="0.35">
      <c r="A1355" s="140">
        <f t="shared" si="21"/>
        <v>1354</v>
      </c>
      <c r="B1355" s="143"/>
      <c r="C1355" s="144"/>
      <c r="D1355" s="145"/>
    </row>
    <row r="1356" spans="1:4" x14ac:dyDescent="0.35">
      <c r="A1356" s="140">
        <f t="shared" si="21"/>
        <v>1355</v>
      </c>
      <c r="B1356" s="143"/>
      <c r="C1356" s="144"/>
      <c r="D1356" s="145"/>
    </row>
    <row r="1357" spans="1:4" x14ac:dyDescent="0.35">
      <c r="A1357" s="140">
        <f t="shared" si="21"/>
        <v>1356</v>
      </c>
      <c r="B1357" s="143"/>
      <c r="C1357" s="144"/>
      <c r="D1357" s="145"/>
    </row>
    <row r="1358" spans="1:4" x14ac:dyDescent="0.35">
      <c r="A1358" s="140">
        <f t="shared" si="21"/>
        <v>1357</v>
      </c>
      <c r="B1358" s="143"/>
      <c r="C1358" s="144"/>
      <c r="D1358" s="145"/>
    </row>
    <row r="1359" spans="1:4" x14ac:dyDescent="0.35">
      <c r="A1359" s="140">
        <f t="shared" si="21"/>
        <v>1358</v>
      </c>
      <c r="B1359" s="143"/>
      <c r="C1359" s="144"/>
      <c r="D1359" s="145"/>
    </row>
    <row r="1360" spans="1:4" x14ac:dyDescent="0.35">
      <c r="A1360" s="140">
        <f t="shared" si="21"/>
        <v>1359</v>
      </c>
      <c r="B1360" s="143"/>
      <c r="C1360" s="144"/>
      <c r="D1360" s="145"/>
    </row>
    <row r="1361" spans="1:4" x14ac:dyDescent="0.35">
      <c r="A1361" s="140">
        <f t="shared" si="21"/>
        <v>1360</v>
      </c>
      <c r="B1361" s="143"/>
      <c r="C1361" s="144"/>
      <c r="D1361" s="145"/>
    </row>
    <row r="1362" spans="1:4" x14ac:dyDescent="0.35">
      <c r="A1362" s="140">
        <f t="shared" si="21"/>
        <v>1361</v>
      </c>
      <c r="B1362" s="143"/>
      <c r="C1362" s="144"/>
      <c r="D1362" s="145"/>
    </row>
    <row r="1363" spans="1:4" x14ac:dyDescent="0.35">
      <c r="A1363" s="140">
        <f t="shared" si="21"/>
        <v>1362</v>
      </c>
      <c r="B1363" s="143"/>
      <c r="C1363" s="144"/>
      <c r="D1363" s="145"/>
    </row>
    <row r="1364" spans="1:4" x14ac:dyDescent="0.35">
      <c r="A1364" s="140">
        <f t="shared" si="21"/>
        <v>1363</v>
      </c>
      <c r="B1364" s="143"/>
      <c r="C1364" s="144"/>
      <c r="D1364" s="145"/>
    </row>
    <row r="1365" spans="1:4" x14ac:dyDescent="0.35">
      <c r="A1365" s="140">
        <f t="shared" si="21"/>
        <v>1364</v>
      </c>
      <c r="B1365" s="143"/>
      <c r="C1365" s="144"/>
      <c r="D1365" s="145"/>
    </row>
    <row r="1366" spans="1:4" x14ac:dyDescent="0.35">
      <c r="A1366" s="140">
        <f t="shared" si="21"/>
        <v>1365</v>
      </c>
      <c r="B1366" s="143"/>
      <c r="C1366" s="144"/>
      <c r="D1366" s="145"/>
    </row>
    <row r="1367" spans="1:4" x14ac:dyDescent="0.35">
      <c r="A1367" s="140">
        <f t="shared" si="21"/>
        <v>1366</v>
      </c>
      <c r="B1367" s="143"/>
      <c r="C1367" s="144"/>
      <c r="D1367" s="145"/>
    </row>
    <row r="1368" spans="1:4" x14ac:dyDescent="0.35">
      <c r="A1368" s="140">
        <f t="shared" si="21"/>
        <v>1367</v>
      </c>
      <c r="B1368" s="143"/>
      <c r="C1368" s="144"/>
      <c r="D1368" s="145"/>
    </row>
    <row r="1369" spans="1:4" x14ac:dyDescent="0.35">
      <c r="A1369" s="140">
        <f t="shared" si="21"/>
        <v>1368</v>
      </c>
      <c r="B1369" s="143"/>
      <c r="C1369" s="144"/>
      <c r="D1369" s="145"/>
    </row>
    <row r="1370" spans="1:4" x14ac:dyDescent="0.35">
      <c r="A1370" s="140">
        <f t="shared" si="21"/>
        <v>1369</v>
      </c>
      <c r="B1370" s="143"/>
      <c r="C1370" s="144"/>
      <c r="D1370" s="145"/>
    </row>
    <row r="1371" spans="1:4" x14ac:dyDescent="0.35">
      <c r="A1371" s="140">
        <f t="shared" si="21"/>
        <v>1370</v>
      </c>
      <c r="B1371" s="143"/>
      <c r="C1371" s="144"/>
      <c r="D1371" s="145"/>
    </row>
    <row r="1372" spans="1:4" x14ac:dyDescent="0.35">
      <c r="A1372" s="140">
        <f t="shared" si="21"/>
        <v>1371</v>
      </c>
      <c r="B1372" s="143"/>
      <c r="C1372" s="144"/>
      <c r="D1372" s="145"/>
    </row>
    <row r="1373" spans="1:4" x14ac:dyDescent="0.35">
      <c r="A1373" s="140">
        <f t="shared" si="21"/>
        <v>1372</v>
      </c>
      <c r="B1373" s="143"/>
      <c r="C1373" s="144"/>
      <c r="D1373" s="145"/>
    </row>
    <row r="1374" spans="1:4" x14ac:dyDescent="0.35">
      <c r="A1374" s="140">
        <f t="shared" si="21"/>
        <v>1373</v>
      </c>
      <c r="B1374" s="143"/>
      <c r="C1374" s="144"/>
      <c r="D1374" s="145"/>
    </row>
    <row r="1375" spans="1:4" x14ac:dyDescent="0.35">
      <c r="A1375" s="140">
        <f t="shared" si="21"/>
        <v>1374</v>
      </c>
      <c r="B1375" s="143"/>
      <c r="C1375" s="144"/>
      <c r="D1375" s="145"/>
    </row>
    <row r="1376" spans="1:4" x14ac:dyDescent="0.35">
      <c r="A1376" s="140">
        <f t="shared" si="21"/>
        <v>1375</v>
      </c>
      <c r="B1376" s="143"/>
      <c r="C1376" s="144"/>
      <c r="D1376" s="145"/>
    </row>
    <row r="1377" spans="1:4" x14ac:dyDescent="0.35">
      <c r="A1377" s="140">
        <f t="shared" si="21"/>
        <v>1376</v>
      </c>
      <c r="B1377" s="143"/>
      <c r="C1377" s="144"/>
      <c r="D1377" s="145"/>
    </row>
    <row r="1378" spans="1:4" x14ac:dyDescent="0.35">
      <c r="A1378" s="140">
        <f t="shared" si="21"/>
        <v>1377</v>
      </c>
      <c r="B1378" s="143"/>
      <c r="C1378" s="144"/>
      <c r="D1378" s="145"/>
    </row>
    <row r="1379" spans="1:4" x14ac:dyDescent="0.35">
      <c r="A1379" s="140">
        <f t="shared" si="21"/>
        <v>1378</v>
      </c>
      <c r="B1379" s="143"/>
      <c r="C1379" s="144"/>
      <c r="D1379" s="145"/>
    </row>
    <row r="1380" spans="1:4" x14ac:dyDescent="0.35">
      <c r="A1380" s="140">
        <f t="shared" si="21"/>
        <v>1379</v>
      </c>
      <c r="B1380" s="143"/>
      <c r="C1380" s="144"/>
      <c r="D1380" s="145"/>
    </row>
    <row r="1381" spans="1:4" x14ac:dyDescent="0.35">
      <c r="A1381" s="140">
        <f t="shared" si="21"/>
        <v>1380</v>
      </c>
      <c r="B1381" s="143"/>
      <c r="C1381" s="144"/>
      <c r="D1381" s="145"/>
    </row>
    <row r="1382" spans="1:4" x14ac:dyDescent="0.35">
      <c r="A1382" s="140">
        <f t="shared" si="21"/>
        <v>1381</v>
      </c>
      <c r="B1382" s="143"/>
      <c r="C1382" s="144"/>
      <c r="D1382" s="145"/>
    </row>
    <row r="1383" spans="1:4" x14ac:dyDescent="0.35">
      <c r="A1383" s="140">
        <f t="shared" si="21"/>
        <v>1382</v>
      </c>
      <c r="B1383" s="143"/>
      <c r="C1383" s="144"/>
      <c r="D1383" s="145"/>
    </row>
    <row r="1384" spans="1:4" x14ac:dyDescent="0.35">
      <c r="A1384" s="140">
        <f t="shared" si="21"/>
        <v>1383</v>
      </c>
      <c r="B1384" s="143"/>
      <c r="C1384" s="144"/>
      <c r="D1384" s="145"/>
    </row>
    <row r="1385" spans="1:4" x14ac:dyDescent="0.35">
      <c r="A1385" s="140">
        <f t="shared" si="21"/>
        <v>1384</v>
      </c>
      <c r="B1385" s="143"/>
      <c r="C1385" s="144"/>
      <c r="D1385" s="145"/>
    </row>
    <row r="1386" spans="1:4" x14ac:dyDescent="0.35">
      <c r="A1386" s="140">
        <f t="shared" si="21"/>
        <v>1385</v>
      </c>
      <c r="B1386" s="143"/>
      <c r="C1386" s="144"/>
      <c r="D1386" s="145"/>
    </row>
    <row r="1387" spans="1:4" x14ac:dyDescent="0.35">
      <c r="A1387" s="140">
        <f t="shared" si="21"/>
        <v>1386</v>
      </c>
      <c r="B1387" s="143"/>
      <c r="C1387" s="144"/>
      <c r="D1387" s="145"/>
    </row>
    <row r="1388" spans="1:4" x14ac:dyDescent="0.35">
      <c r="A1388" s="140">
        <f t="shared" si="21"/>
        <v>1387</v>
      </c>
      <c r="B1388" s="143"/>
      <c r="C1388" s="144"/>
      <c r="D1388" s="145"/>
    </row>
    <row r="1389" spans="1:4" x14ac:dyDescent="0.35">
      <c r="A1389" s="140">
        <f t="shared" si="21"/>
        <v>1388</v>
      </c>
      <c r="B1389" s="143"/>
      <c r="C1389" s="144"/>
      <c r="D1389" s="145"/>
    </row>
    <row r="1390" spans="1:4" x14ac:dyDescent="0.35">
      <c r="A1390" s="140">
        <f t="shared" si="21"/>
        <v>1389</v>
      </c>
      <c r="B1390" s="143"/>
      <c r="C1390" s="144"/>
      <c r="D1390" s="145"/>
    </row>
    <row r="1391" spans="1:4" x14ac:dyDescent="0.35">
      <c r="A1391" s="140">
        <f t="shared" si="21"/>
        <v>1390</v>
      </c>
      <c r="B1391" s="143"/>
      <c r="C1391" s="144"/>
      <c r="D1391" s="145"/>
    </row>
    <row r="1392" spans="1:4" x14ac:dyDescent="0.35">
      <c r="A1392" s="140">
        <f t="shared" si="21"/>
        <v>1391</v>
      </c>
      <c r="B1392" s="143"/>
      <c r="C1392" s="144"/>
      <c r="D1392" s="145"/>
    </row>
    <row r="1393" spans="1:4" x14ac:dyDescent="0.35">
      <c r="A1393" s="140">
        <f t="shared" si="21"/>
        <v>1392</v>
      </c>
      <c r="B1393" s="143"/>
      <c r="C1393" s="144"/>
      <c r="D1393" s="145"/>
    </row>
    <row r="1394" spans="1:4" x14ac:dyDescent="0.35">
      <c r="A1394" s="140">
        <f t="shared" si="21"/>
        <v>1393</v>
      </c>
      <c r="B1394" s="143"/>
      <c r="C1394" s="144"/>
      <c r="D1394" s="145"/>
    </row>
    <row r="1395" spans="1:4" x14ac:dyDescent="0.35">
      <c r="A1395" s="140">
        <f t="shared" si="21"/>
        <v>1394</v>
      </c>
      <c r="B1395" s="143"/>
      <c r="C1395" s="144"/>
      <c r="D1395" s="145"/>
    </row>
    <row r="1396" spans="1:4" x14ac:dyDescent="0.35">
      <c r="A1396" s="140">
        <f t="shared" si="21"/>
        <v>1395</v>
      </c>
      <c r="B1396" s="143"/>
      <c r="C1396" s="144"/>
      <c r="D1396" s="145"/>
    </row>
    <row r="1397" spans="1:4" x14ac:dyDescent="0.35">
      <c r="A1397" s="140">
        <f t="shared" si="21"/>
        <v>1396</v>
      </c>
      <c r="B1397" s="143"/>
      <c r="C1397" s="144"/>
      <c r="D1397" s="145"/>
    </row>
    <row r="1398" spans="1:4" x14ac:dyDescent="0.35">
      <c r="A1398" s="140">
        <f t="shared" si="21"/>
        <v>1397</v>
      </c>
      <c r="B1398" s="143"/>
      <c r="C1398" s="144"/>
      <c r="D1398" s="145"/>
    </row>
    <row r="1399" spans="1:4" x14ac:dyDescent="0.35">
      <c r="A1399" s="140">
        <f t="shared" si="21"/>
        <v>1398</v>
      </c>
      <c r="B1399" s="143"/>
      <c r="C1399" s="144"/>
      <c r="D1399" s="145"/>
    </row>
    <row r="1400" spans="1:4" x14ac:dyDescent="0.35">
      <c r="A1400" s="140">
        <f t="shared" si="21"/>
        <v>1399</v>
      </c>
      <c r="B1400" s="143"/>
      <c r="C1400" s="144"/>
      <c r="D1400" s="145"/>
    </row>
    <row r="1401" spans="1:4" x14ac:dyDescent="0.35">
      <c r="A1401" s="140">
        <f t="shared" si="21"/>
        <v>1400</v>
      </c>
      <c r="B1401" s="143"/>
      <c r="C1401" s="144"/>
      <c r="D1401" s="145"/>
    </row>
    <row r="1402" spans="1:4" x14ac:dyDescent="0.35">
      <c r="A1402" s="140">
        <f t="shared" si="21"/>
        <v>1401</v>
      </c>
      <c r="B1402" s="143"/>
      <c r="C1402" s="144"/>
      <c r="D1402" s="145"/>
    </row>
    <row r="1403" spans="1:4" x14ac:dyDescent="0.35">
      <c r="A1403" s="140">
        <f t="shared" si="21"/>
        <v>1402</v>
      </c>
      <c r="B1403" s="143"/>
      <c r="C1403" s="144"/>
      <c r="D1403" s="145"/>
    </row>
    <row r="1404" spans="1:4" x14ac:dyDescent="0.35">
      <c r="A1404" s="140">
        <f t="shared" si="21"/>
        <v>1403</v>
      </c>
      <c r="B1404" s="143"/>
      <c r="C1404" s="144"/>
      <c r="D1404" s="145"/>
    </row>
    <row r="1405" spans="1:4" x14ac:dyDescent="0.35">
      <c r="A1405" s="140">
        <f t="shared" si="21"/>
        <v>1404</v>
      </c>
      <c r="B1405" s="143"/>
      <c r="C1405" s="144"/>
      <c r="D1405" s="145"/>
    </row>
    <row r="1406" spans="1:4" x14ac:dyDescent="0.35">
      <c r="A1406" s="140">
        <f t="shared" si="21"/>
        <v>1405</v>
      </c>
      <c r="B1406" s="143"/>
      <c r="C1406" s="144"/>
      <c r="D1406" s="145"/>
    </row>
    <row r="1407" spans="1:4" x14ac:dyDescent="0.35">
      <c r="A1407" s="140">
        <f t="shared" si="21"/>
        <v>1406</v>
      </c>
      <c r="B1407" s="143"/>
      <c r="C1407" s="144"/>
      <c r="D1407" s="145"/>
    </row>
    <row r="1408" spans="1:4" x14ac:dyDescent="0.35">
      <c r="A1408" s="140">
        <f t="shared" si="21"/>
        <v>1407</v>
      </c>
      <c r="B1408" s="143"/>
      <c r="C1408" s="144"/>
      <c r="D1408" s="145"/>
    </row>
    <row r="1409" spans="1:4" x14ac:dyDescent="0.35">
      <c r="A1409" s="140">
        <f t="shared" si="21"/>
        <v>1408</v>
      </c>
      <c r="B1409" s="143"/>
      <c r="C1409" s="144"/>
      <c r="D1409" s="145"/>
    </row>
    <row r="1410" spans="1:4" x14ac:dyDescent="0.35">
      <c r="A1410" s="140">
        <f t="shared" si="21"/>
        <v>1409</v>
      </c>
      <c r="B1410" s="143"/>
      <c r="C1410" s="144"/>
      <c r="D1410" s="145"/>
    </row>
    <row r="1411" spans="1:4" x14ac:dyDescent="0.35">
      <c r="A1411" s="140">
        <f t="shared" si="21"/>
        <v>1410</v>
      </c>
      <c r="B1411" s="143"/>
      <c r="C1411" s="144"/>
      <c r="D1411" s="145"/>
    </row>
    <row r="1412" spans="1:4" x14ac:dyDescent="0.35">
      <c r="A1412" s="140">
        <f t="shared" ref="A1412:A1475" si="22">A1411+1</f>
        <v>1411</v>
      </c>
      <c r="B1412" s="143"/>
      <c r="C1412" s="144"/>
      <c r="D1412" s="145"/>
    </row>
    <row r="1413" spans="1:4" x14ac:dyDescent="0.35">
      <c r="A1413" s="140">
        <f t="shared" si="22"/>
        <v>1412</v>
      </c>
      <c r="B1413" s="143"/>
      <c r="C1413" s="144"/>
      <c r="D1413" s="145"/>
    </row>
    <row r="1414" spans="1:4" x14ac:dyDescent="0.35">
      <c r="A1414" s="140">
        <f t="shared" si="22"/>
        <v>1413</v>
      </c>
      <c r="B1414" s="143"/>
      <c r="C1414" s="144"/>
      <c r="D1414" s="145"/>
    </row>
    <row r="1415" spans="1:4" x14ac:dyDescent="0.35">
      <c r="A1415" s="140">
        <f t="shared" si="22"/>
        <v>1414</v>
      </c>
      <c r="B1415" s="143"/>
      <c r="C1415" s="144"/>
      <c r="D1415" s="145"/>
    </row>
    <row r="1416" spans="1:4" x14ac:dyDescent="0.35">
      <c r="A1416" s="140">
        <f t="shared" si="22"/>
        <v>1415</v>
      </c>
      <c r="B1416" s="143"/>
      <c r="C1416" s="144"/>
      <c r="D1416" s="145"/>
    </row>
    <row r="1417" spans="1:4" x14ac:dyDescent="0.35">
      <c r="A1417" s="140">
        <f t="shared" si="22"/>
        <v>1416</v>
      </c>
      <c r="B1417" s="143"/>
      <c r="C1417" s="144"/>
      <c r="D1417" s="145"/>
    </row>
    <row r="1418" spans="1:4" x14ac:dyDescent="0.35">
      <c r="A1418" s="140">
        <f t="shared" si="22"/>
        <v>1417</v>
      </c>
      <c r="B1418" s="143"/>
      <c r="C1418" s="144"/>
      <c r="D1418" s="145"/>
    </row>
    <row r="1419" spans="1:4" x14ac:dyDescent="0.35">
      <c r="A1419" s="140">
        <f t="shared" si="22"/>
        <v>1418</v>
      </c>
      <c r="B1419" s="143"/>
      <c r="C1419" s="144"/>
      <c r="D1419" s="145"/>
    </row>
    <row r="1420" spans="1:4" x14ac:dyDescent="0.35">
      <c r="A1420" s="140">
        <f t="shared" si="22"/>
        <v>1419</v>
      </c>
      <c r="B1420" s="143"/>
      <c r="C1420" s="144"/>
      <c r="D1420" s="145"/>
    </row>
    <row r="1421" spans="1:4" x14ac:dyDescent="0.35">
      <c r="A1421" s="140">
        <f t="shared" si="22"/>
        <v>1420</v>
      </c>
      <c r="B1421" s="143"/>
      <c r="C1421" s="144"/>
      <c r="D1421" s="145"/>
    </row>
    <row r="1422" spans="1:4" x14ac:dyDescent="0.35">
      <c r="A1422" s="140">
        <f t="shared" si="22"/>
        <v>1421</v>
      </c>
      <c r="B1422" s="143"/>
      <c r="C1422" s="144"/>
      <c r="D1422" s="145"/>
    </row>
    <row r="1423" spans="1:4" x14ac:dyDescent="0.35">
      <c r="A1423" s="140">
        <f t="shared" si="22"/>
        <v>1422</v>
      </c>
      <c r="B1423" s="143"/>
      <c r="C1423" s="144"/>
      <c r="D1423" s="145"/>
    </row>
    <row r="1424" spans="1:4" x14ac:dyDescent="0.35">
      <c r="A1424" s="140">
        <f t="shared" si="22"/>
        <v>1423</v>
      </c>
      <c r="B1424" s="143"/>
      <c r="C1424" s="144"/>
      <c r="D1424" s="145"/>
    </row>
    <row r="1425" spans="1:4" x14ac:dyDescent="0.35">
      <c r="A1425" s="140">
        <f t="shared" si="22"/>
        <v>1424</v>
      </c>
      <c r="B1425" s="143"/>
      <c r="C1425" s="144"/>
      <c r="D1425" s="145"/>
    </row>
    <row r="1426" spans="1:4" x14ac:dyDescent="0.35">
      <c r="A1426" s="140">
        <f t="shared" si="22"/>
        <v>1425</v>
      </c>
      <c r="B1426" s="143"/>
      <c r="C1426" s="144"/>
      <c r="D1426" s="145"/>
    </row>
    <row r="1427" spans="1:4" x14ac:dyDescent="0.35">
      <c r="A1427" s="140">
        <f t="shared" si="22"/>
        <v>1426</v>
      </c>
      <c r="B1427" s="143"/>
      <c r="C1427" s="144"/>
      <c r="D1427" s="145"/>
    </row>
    <row r="1428" spans="1:4" x14ac:dyDescent="0.35">
      <c r="A1428" s="140">
        <f t="shared" si="22"/>
        <v>1427</v>
      </c>
      <c r="B1428" s="143"/>
      <c r="C1428" s="144"/>
      <c r="D1428" s="145"/>
    </row>
    <row r="1429" spans="1:4" x14ac:dyDescent="0.35">
      <c r="A1429" s="140">
        <f t="shared" si="22"/>
        <v>1428</v>
      </c>
      <c r="B1429" s="143"/>
      <c r="C1429" s="144"/>
      <c r="D1429" s="145"/>
    </row>
    <row r="1430" spans="1:4" x14ac:dyDescent="0.35">
      <c r="A1430" s="140">
        <f t="shared" si="22"/>
        <v>1429</v>
      </c>
      <c r="B1430" s="143"/>
      <c r="C1430" s="144"/>
      <c r="D1430" s="145"/>
    </row>
    <row r="1431" spans="1:4" x14ac:dyDescent="0.35">
      <c r="A1431" s="140">
        <f t="shared" si="22"/>
        <v>1430</v>
      </c>
      <c r="B1431" s="143"/>
      <c r="C1431" s="144"/>
      <c r="D1431" s="145"/>
    </row>
    <row r="1432" spans="1:4" x14ac:dyDescent="0.35">
      <c r="A1432" s="140">
        <f t="shared" si="22"/>
        <v>1431</v>
      </c>
      <c r="B1432" s="143"/>
      <c r="C1432" s="144"/>
      <c r="D1432" s="145"/>
    </row>
    <row r="1433" spans="1:4" x14ac:dyDescent="0.35">
      <c r="A1433" s="140">
        <f t="shared" si="22"/>
        <v>1432</v>
      </c>
      <c r="B1433" s="143"/>
      <c r="C1433" s="144"/>
      <c r="D1433" s="145"/>
    </row>
    <row r="1434" spans="1:4" x14ac:dyDescent="0.35">
      <c r="A1434" s="140">
        <f t="shared" si="22"/>
        <v>1433</v>
      </c>
      <c r="B1434" s="143"/>
      <c r="C1434" s="144"/>
      <c r="D1434" s="145"/>
    </row>
    <row r="1435" spans="1:4" x14ac:dyDescent="0.35">
      <c r="A1435" s="140">
        <f t="shared" si="22"/>
        <v>1434</v>
      </c>
      <c r="B1435" s="143"/>
      <c r="C1435" s="144"/>
      <c r="D1435" s="145"/>
    </row>
    <row r="1436" spans="1:4" x14ac:dyDescent="0.35">
      <c r="A1436" s="140">
        <f t="shared" si="22"/>
        <v>1435</v>
      </c>
      <c r="B1436" s="143"/>
      <c r="C1436" s="144"/>
      <c r="D1436" s="145"/>
    </row>
    <row r="1437" spans="1:4" x14ac:dyDescent="0.35">
      <c r="A1437" s="140">
        <f t="shared" si="22"/>
        <v>1436</v>
      </c>
      <c r="B1437" s="143"/>
      <c r="C1437" s="144"/>
      <c r="D1437" s="145"/>
    </row>
    <row r="1438" spans="1:4" x14ac:dyDescent="0.35">
      <c r="A1438" s="140">
        <f t="shared" si="22"/>
        <v>1437</v>
      </c>
      <c r="B1438" s="143"/>
      <c r="C1438" s="144"/>
      <c r="D1438" s="145"/>
    </row>
    <row r="1439" spans="1:4" x14ac:dyDescent="0.35">
      <c r="A1439" s="140">
        <f t="shared" si="22"/>
        <v>1438</v>
      </c>
      <c r="B1439" s="143"/>
      <c r="C1439" s="144"/>
      <c r="D1439" s="145"/>
    </row>
    <row r="1440" spans="1:4" x14ac:dyDescent="0.35">
      <c r="A1440" s="140">
        <f t="shared" si="22"/>
        <v>1439</v>
      </c>
      <c r="B1440" s="143"/>
      <c r="C1440" s="144"/>
      <c r="D1440" s="145"/>
    </row>
    <row r="1441" spans="1:4" x14ac:dyDescent="0.35">
      <c r="A1441" s="140">
        <f t="shared" si="22"/>
        <v>1440</v>
      </c>
      <c r="B1441" s="143"/>
      <c r="C1441" s="144"/>
      <c r="D1441" s="145"/>
    </row>
    <row r="1442" spans="1:4" x14ac:dyDescent="0.35">
      <c r="A1442" s="140">
        <f t="shared" si="22"/>
        <v>1441</v>
      </c>
      <c r="B1442" s="143"/>
      <c r="C1442" s="144"/>
      <c r="D1442" s="145"/>
    </row>
    <row r="1443" spans="1:4" x14ac:dyDescent="0.35">
      <c r="A1443" s="140">
        <f t="shared" si="22"/>
        <v>1442</v>
      </c>
      <c r="B1443" s="143"/>
      <c r="C1443" s="144"/>
      <c r="D1443" s="145"/>
    </row>
    <row r="1444" spans="1:4" x14ac:dyDescent="0.35">
      <c r="A1444" s="140">
        <f t="shared" si="22"/>
        <v>1443</v>
      </c>
      <c r="B1444" s="143"/>
      <c r="C1444" s="144"/>
      <c r="D1444" s="145"/>
    </row>
    <row r="1445" spans="1:4" x14ac:dyDescent="0.35">
      <c r="A1445" s="140">
        <f t="shared" si="22"/>
        <v>1444</v>
      </c>
      <c r="B1445" s="143"/>
      <c r="C1445" s="144"/>
      <c r="D1445" s="145"/>
    </row>
    <row r="1446" spans="1:4" x14ac:dyDescent="0.35">
      <c r="A1446" s="140">
        <f t="shared" si="22"/>
        <v>1445</v>
      </c>
      <c r="B1446" s="143"/>
      <c r="C1446" s="144"/>
      <c r="D1446" s="145"/>
    </row>
    <row r="1447" spans="1:4" x14ac:dyDescent="0.35">
      <c r="A1447" s="140">
        <f t="shared" si="22"/>
        <v>1446</v>
      </c>
      <c r="B1447" s="143"/>
      <c r="C1447" s="144"/>
      <c r="D1447" s="145"/>
    </row>
    <row r="1448" spans="1:4" x14ac:dyDescent="0.35">
      <c r="A1448" s="140">
        <f t="shared" si="22"/>
        <v>1447</v>
      </c>
      <c r="B1448" s="143"/>
      <c r="C1448" s="144"/>
      <c r="D1448" s="145"/>
    </row>
    <row r="1449" spans="1:4" x14ac:dyDescent="0.35">
      <c r="A1449" s="140">
        <f t="shared" si="22"/>
        <v>1448</v>
      </c>
      <c r="B1449" s="143"/>
      <c r="C1449" s="144"/>
      <c r="D1449" s="145"/>
    </row>
    <row r="1450" spans="1:4" x14ac:dyDescent="0.35">
      <c r="A1450" s="140">
        <f t="shared" si="22"/>
        <v>1449</v>
      </c>
      <c r="B1450" s="143"/>
      <c r="C1450" s="144"/>
      <c r="D1450" s="145"/>
    </row>
    <row r="1451" spans="1:4" x14ac:dyDescent="0.35">
      <c r="A1451" s="140">
        <f t="shared" si="22"/>
        <v>1450</v>
      </c>
      <c r="B1451" s="143"/>
      <c r="C1451" s="144"/>
      <c r="D1451" s="145"/>
    </row>
    <row r="1452" spans="1:4" x14ac:dyDescent="0.35">
      <c r="A1452" s="140">
        <f t="shared" si="22"/>
        <v>1451</v>
      </c>
      <c r="B1452" s="143"/>
      <c r="C1452" s="144"/>
      <c r="D1452" s="145"/>
    </row>
    <row r="1453" spans="1:4" x14ac:dyDescent="0.35">
      <c r="A1453" s="140">
        <f t="shared" si="22"/>
        <v>1452</v>
      </c>
      <c r="B1453" s="143"/>
      <c r="C1453" s="144"/>
      <c r="D1453" s="145"/>
    </row>
    <row r="1454" spans="1:4" x14ac:dyDescent="0.35">
      <c r="A1454" s="140">
        <f t="shared" si="22"/>
        <v>1453</v>
      </c>
      <c r="B1454" s="143"/>
      <c r="C1454" s="144"/>
      <c r="D1454" s="145"/>
    </row>
    <row r="1455" spans="1:4" x14ac:dyDescent="0.35">
      <c r="A1455" s="140">
        <f t="shared" si="22"/>
        <v>1454</v>
      </c>
      <c r="B1455" s="143"/>
      <c r="C1455" s="144"/>
      <c r="D1455" s="145"/>
    </row>
    <row r="1456" spans="1:4" x14ac:dyDescent="0.35">
      <c r="A1456" s="140">
        <f t="shared" si="22"/>
        <v>1455</v>
      </c>
      <c r="B1456" s="143"/>
      <c r="C1456" s="144"/>
      <c r="D1456" s="145"/>
    </row>
    <row r="1457" spans="1:4" x14ac:dyDescent="0.35">
      <c r="A1457" s="140">
        <f t="shared" si="22"/>
        <v>1456</v>
      </c>
      <c r="B1457" s="143"/>
      <c r="C1457" s="144"/>
      <c r="D1457" s="145"/>
    </row>
    <row r="1458" spans="1:4" x14ac:dyDescent="0.35">
      <c r="A1458" s="140">
        <f t="shared" si="22"/>
        <v>1457</v>
      </c>
      <c r="B1458" s="143"/>
      <c r="C1458" s="144"/>
      <c r="D1458" s="145"/>
    </row>
    <row r="1459" spans="1:4" x14ac:dyDescent="0.35">
      <c r="A1459" s="140">
        <f t="shared" si="22"/>
        <v>1458</v>
      </c>
      <c r="B1459" s="143"/>
      <c r="C1459" s="144"/>
      <c r="D1459" s="145"/>
    </row>
    <row r="1460" spans="1:4" x14ac:dyDescent="0.35">
      <c r="A1460" s="140">
        <f t="shared" si="22"/>
        <v>1459</v>
      </c>
      <c r="B1460" s="143"/>
      <c r="C1460" s="144"/>
      <c r="D1460" s="145"/>
    </row>
    <row r="1461" spans="1:4" x14ac:dyDescent="0.35">
      <c r="A1461" s="140">
        <f t="shared" si="22"/>
        <v>1460</v>
      </c>
      <c r="B1461" s="143"/>
      <c r="C1461" s="144"/>
      <c r="D1461" s="145"/>
    </row>
    <row r="1462" spans="1:4" x14ac:dyDescent="0.35">
      <c r="A1462" s="140">
        <f t="shared" si="22"/>
        <v>1461</v>
      </c>
      <c r="B1462" s="143"/>
      <c r="C1462" s="144"/>
      <c r="D1462" s="145"/>
    </row>
    <row r="1463" spans="1:4" x14ac:dyDescent="0.35">
      <c r="A1463" s="140">
        <f t="shared" si="22"/>
        <v>1462</v>
      </c>
      <c r="B1463" s="143"/>
      <c r="C1463" s="144"/>
      <c r="D1463" s="145"/>
    </row>
    <row r="1464" spans="1:4" x14ac:dyDescent="0.35">
      <c r="A1464" s="140">
        <f t="shared" si="22"/>
        <v>1463</v>
      </c>
      <c r="B1464" s="143"/>
      <c r="C1464" s="144"/>
      <c r="D1464" s="145"/>
    </row>
    <row r="1465" spans="1:4" x14ac:dyDescent="0.35">
      <c r="A1465" s="140">
        <f t="shared" si="22"/>
        <v>1464</v>
      </c>
      <c r="B1465" s="143"/>
      <c r="C1465" s="144"/>
      <c r="D1465" s="145"/>
    </row>
    <row r="1466" spans="1:4" x14ac:dyDescent="0.35">
      <c r="A1466" s="140">
        <f t="shared" si="22"/>
        <v>1465</v>
      </c>
      <c r="B1466" s="143"/>
      <c r="C1466" s="144"/>
      <c r="D1466" s="145"/>
    </row>
    <row r="1467" spans="1:4" x14ac:dyDescent="0.35">
      <c r="A1467" s="140">
        <f t="shared" si="22"/>
        <v>1466</v>
      </c>
      <c r="B1467" s="143"/>
      <c r="C1467" s="144"/>
      <c r="D1467" s="145"/>
    </row>
    <row r="1468" spans="1:4" x14ac:dyDescent="0.35">
      <c r="A1468" s="140">
        <f t="shared" si="22"/>
        <v>1467</v>
      </c>
      <c r="B1468" s="143"/>
      <c r="C1468" s="144"/>
      <c r="D1468" s="145"/>
    </row>
    <row r="1469" spans="1:4" x14ac:dyDescent="0.35">
      <c r="A1469" s="140">
        <f t="shared" si="22"/>
        <v>1468</v>
      </c>
      <c r="B1469" s="143"/>
      <c r="C1469" s="144"/>
      <c r="D1469" s="145"/>
    </row>
    <row r="1470" spans="1:4" x14ac:dyDescent="0.35">
      <c r="A1470" s="140">
        <f t="shared" si="22"/>
        <v>1469</v>
      </c>
      <c r="B1470" s="143"/>
      <c r="C1470" s="144"/>
      <c r="D1470" s="145"/>
    </row>
    <row r="1471" spans="1:4" x14ac:dyDescent="0.35">
      <c r="A1471" s="140">
        <f t="shared" si="22"/>
        <v>1470</v>
      </c>
      <c r="B1471" s="143"/>
      <c r="C1471" s="144"/>
      <c r="D1471" s="145"/>
    </row>
    <row r="1472" spans="1:4" x14ac:dyDescent="0.35">
      <c r="A1472" s="140">
        <f t="shared" si="22"/>
        <v>1471</v>
      </c>
      <c r="B1472" s="143"/>
      <c r="C1472" s="144"/>
      <c r="D1472" s="145"/>
    </row>
    <row r="1473" spans="1:4" x14ac:dyDescent="0.35">
      <c r="A1473" s="140">
        <f t="shared" si="22"/>
        <v>1472</v>
      </c>
      <c r="B1473" s="143"/>
      <c r="C1473" s="144"/>
      <c r="D1473" s="145"/>
    </row>
    <row r="1474" spans="1:4" x14ac:dyDescent="0.35">
      <c r="A1474" s="140">
        <f t="shared" si="22"/>
        <v>1473</v>
      </c>
      <c r="B1474" s="143"/>
      <c r="C1474" s="144"/>
      <c r="D1474" s="145"/>
    </row>
    <row r="1475" spans="1:4" x14ac:dyDescent="0.35">
      <c r="A1475" s="140">
        <f t="shared" si="22"/>
        <v>1474</v>
      </c>
      <c r="B1475" s="143"/>
      <c r="C1475" s="144"/>
      <c r="D1475" s="145"/>
    </row>
    <row r="1476" spans="1:4" x14ac:dyDescent="0.35">
      <c r="A1476" s="140">
        <f t="shared" ref="A1476:A1539" si="23">A1475+1</f>
        <v>1475</v>
      </c>
      <c r="B1476" s="143"/>
      <c r="C1476" s="144"/>
      <c r="D1476" s="145"/>
    </row>
    <row r="1477" spans="1:4" x14ac:dyDescent="0.35">
      <c r="A1477" s="140">
        <f t="shared" si="23"/>
        <v>1476</v>
      </c>
      <c r="B1477" s="143"/>
      <c r="C1477" s="144"/>
      <c r="D1477" s="145"/>
    </row>
    <row r="1478" spans="1:4" x14ac:dyDescent="0.35">
      <c r="A1478" s="140">
        <f t="shared" si="23"/>
        <v>1477</v>
      </c>
      <c r="B1478" s="143"/>
      <c r="C1478" s="144"/>
      <c r="D1478" s="145"/>
    </row>
    <row r="1479" spans="1:4" x14ac:dyDescent="0.35">
      <c r="A1479" s="140">
        <f t="shared" si="23"/>
        <v>1478</v>
      </c>
      <c r="B1479" s="143"/>
      <c r="C1479" s="144"/>
      <c r="D1479" s="145"/>
    </row>
    <row r="1480" spans="1:4" x14ac:dyDescent="0.35">
      <c r="A1480" s="140">
        <f t="shared" si="23"/>
        <v>1479</v>
      </c>
      <c r="B1480" s="143"/>
      <c r="C1480" s="144"/>
      <c r="D1480" s="145"/>
    </row>
    <row r="1481" spans="1:4" x14ac:dyDescent="0.35">
      <c r="A1481" s="140">
        <f t="shared" si="23"/>
        <v>1480</v>
      </c>
      <c r="B1481" s="143"/>
      <c r="C1481" s="144"/>
      <c r="D1481" s="145"/>
    </row>
    <row r="1482" spans="1:4" x14ac:dyDescent="0.35">
      <c r="A1482" s="140">
        <f t="shared" si="23"/>
        <v>1481</v>
      </c>
      <c r="B1482" s="143"/>
      <c r="C1482" s="144"/>
      <c r="D1482" s="145"/>
    </row>
    <row r="1483" spans="1:4" x14ac:dyDescent="0.35">
      <c r="A1483" s="140">
        <f t="shared" si="23"/>
        <v>1482</v>
      </c>
      <c r="B1483" s="143"/>
      <c r="C1483" s="144"/>
      <c r="D1483" s="145"/>
    </row>
    <row r="1484" spans="1:4" x14ac:dyDescent="0.35">
      <c r="A1484" s="140">
        <f t="shared" si="23"/>
        <v>1483</v>
      </c>
      <c r="B1484" s="143"/>
      <c r="C1484" s="144"/>
      <c r="D1484" s="145"/>
    </row>
    <row r="1485" spans="1:4" x14ac:dyDescent="0.35">
      <c r="A1485" s="140">
        <f t="shared" si="23"/>
        <v>1484</v>
      </c>
      <c r="B1485" s="143"/>
      <c r="C1485" s="144"/>
      <c r="D1485" s="145"/>
    </row>
    <row r="1486" spans="1:4" x14ac:dyDescent="0.35">
      <c r="A1486" s="140">
        <f t="shared" si="23"/>
        <v>1485</v>
      </c>
      <c r="B1486" s="143"/>
      <c r="C1486" s="144"/>
      <c r="D1486" s="145"/>
    </row>
    <row r="1487" spans="1:4" x14ac:dyDescent="0.35">
      <c r="A1487" s="140">
        <f t="shared" si="23"/>
        <v>1486</v>
      </c>
      <c r="B1487" s="143"/>
      <c r="C1487" s="144"/>
      <c r="D1487" s="145"/>
    </row>
    <row r="1488" spans="1:4" x14ac:dyDescent="0.35">
      <c r="A1488" s="140">
        <f t="shared" si="23"/>
        <v>1487</v>
      </c>
      <c r="B1488" s="143"/>
      <c r="C1488" s="144"/>
      <c r="D1488" s="145"/>
    </row>
    <row r="1489" spans="1:4" x14ac:dyDescent="0.35">
      <c r="A1489" s="140">
        <f t="shared" si="23"/>
        <v>1488</v>
      </c>
      <c r="B1489" s="143"/>
      <c r="C1489" s="144"/>
      <c r="D1489" s="145"/>
    </row>
    <row r="1490" spans="1:4" x14ac:dyDescent="0.35">
      <c r="A1490" s="140">
        <f t="shared" si="23"/>
        <v>1489</v>
      </c>
      <c r="B1490" s="143"/>
      <c r="C1490" s="144"/>
      <c r="D1490" s="145"/>
    </row>
    <row r="1491" spans="1:4" x14ac:dyDescent="0.35">
      <c r="A1491" s="140">
        <f t="shared" si="23"/>
        <v>1490</v>
      </c>
      <c r="B1491" s="143"/>
      <c r="C1491" s="144"/>
      <c r="D1491" s="145"/>
    </row>
    <row r="1492" spans="1:4" x14ac:dyDescent="0.35">
      <c r="A1492" s="140">
        <f t="shared" si="23"/>
        <v>1491</v>
      </c>
      <c r="B1492" s="143"/>
      <c r="C1492" s="144"/>
      <c r="D1492" s="145"/>
    </row>
    <row r="1493" spans="1:4" x14ac:dyDescent="0.35">
      <c r="A1493" s="140">
        <f t="shared" si="23"/>
        <v>1492</v>
      </c>
      <c r="B1493" s="143"/>
      <c r="C1493" s="144"/>
      <c r="D1493" s="145"/>
    </row>
    <row r="1494" spans="1:4" x14ac:dyDescent="0.35">
      <c r="A1494" s="140">
        <f t="shared" si="23"/>
        <v>1493</v>
      </c>
      <c r="B1494" s="143"/>
      <c r="C1494" s="144"/>
      <c r="D1494" s="145"/>
    </row>
    <row r="1495" spans="1:4" x14ac:dyDescent="0.35">
      <c r="A1495" s="140">
        <f t="shared" si="23"/>
        <v>1494</v>
      </c>
      <c r="B1495" s="143"/>
      <c r="C1495" s="144"/>
      <c r="D1495" s="145"/>
    </row>
    <row r="1496" spans="1:4" x14ac:dyDescent="0.35">
      <c r="A1496" s="140">
        <f t="shared" si="23"/>
        <v>1495</v>
      </c>
      <c r="B1496" s="143"/>
      <c r="C1496" s="144"/>
      <c r="D1496" s="145"/>
    </row>
    <row r="1497" spans="1:4" x14ac:dyDescent="0.35">
      <c r="A1497" s="140">
        <f t="shared" si="23"/>
        <v>1496</v>
      </c>
      <c r="B1497" s="143"/>
      <c r="C1497" s="144"/>
      <c r="D1497" s="145"/>
    </row>
    <row r="1498" spans="1:4" x14ac:dyDescent="0.35">
      <c r="A1498" s="140">
        <f t="shared" si="23"/>
        <v>1497</v>
      </c>
      <c r="B1498" s="143"/>
      <c r="C1498" s="144"/>
      <c r="D1498" s="145"/>
    </row>
    <row r="1499" spans="1:4" x14ac:dyDescent="0.35">
      <c r="A1499" s="140">
        <f t="shared" si="23"/>
        <v>1498</v>
      </c>
      <c r="B1499" s="143"/>
      <c r="C1499" s="144"/>
      <c r="D1499" s="145"/>
    </row>
    <row r="1500" spans="1:4" x14ac:dyDescent="0.35">
      <c r="A1500" s="140">
        <f t="shared" si="23"/>
        <v>1499</v>
      </c>
      <c r="B1500" s="143"/>
      <c r="C1500" s="144"/>
      <c r="D1500" s="145"/>
    </row>
    <row r="1501" spans="1:4" x14ac:dyDescent="0.35">
      <c r="A1501" s="140">
        <f t="shared" si="23"/>
        <v>1500</v>
      </c>
      <c r="B1501" s="143"/>
      <c r="C1501" s="144"/>
      <c r="D1501" s="145"/>
    </row>
    <row r="1502" spans="1:4" x14ac:dyDescent="0.35">
      <c r="A1502" s="140">
        <f t="shared" si="23"/>
        <v>1501</v>
      </c>
      <c r="B1502" s="143"/>
      <c r="C1502" s="144"/>
      <c r="D1502" s="145"/>
    </row>
    <row r="1503" spans="1:4" x14ac:dyDescent="0.35">
      <c r="A1503" s="140">
        <f t="shared" si="23"/>
        <v>1502</v>
      </c>
      <c r="B1503" s="143"/>
      <c r="C1503" s="144"/>
      <c r="D1503" s="145"/>
    </row>
    <row r="1504" spans="1:4" x14ac:dyDescent="0.35">
      <c r="A1504" s="140">
        <f t="shared" si="23"/>
        <v>1503</v>
      </c>
      <c r="B1504" s="143"/>
      <c r="C1504" s="144"/>
      <c r="D1504" s="145"/>
    </row>
    <row r="1505" spans="1:4" x14ac:dyDescent="0.35">
      <c r="A1505" s="140">
        <f t="shared" si="23"/>
        <v>1504</v>
      </c>
      <c r="B1505" s="143"/>
      <c r="C1505" s="144"/>
      <c r="D1505" s="145"/>
    </row>
    <row r="1506" spans="1:4" x14ac:dyDescent="0.35">
      <c r="A1506" s="140">
        <f t="shared" si="23"/>
        <v>1505</v>
      </c>
      <c r="B1506" s="143"/>
      <c r="C1506" s="144"/>
      <c r="D1506" s="145"/>
    </row>
    <row r="1507" spans="1:4" x14ac:dyDescent="0.35">
      <c r="A1507" s="140">
        <f t="shared" si="23"/>
        <v>1506</v>
      </c>
      <c r="B1507" s="143"/>
      <c r="C1507" s="144"/>
      <c r="D1507" s="145"/>
    </row>
    <row r="1508" spans="1:4" x14ac:dyDescent="0.35">
      <c r="A1508" s="140">
        <f t="shared" si="23"/>
        <v>1507</v>
      </c>
      <c r="B1508" s="143"/>
      <c r="C1508" s="144"/>
      <c r="D1508" s="145"/>
    </row>
    <row r="1509" spans="1:4" x14ac:dyDescent="0.35">
      <c r="A1509" s="140">
        <f t="shared" si="23"/>
        <v>1508</v>
      </c>
      <c r="B1509" s="143"/>
      <c r="C1509" s="144"/>
      <c r="D1509" s="145"/>
    </row>
    <row r="1510" spans="1:4" x14ac:dyDescent="0.35">
      <c r="A1510" s="140">
        <f t="shared" si="23"/>
        <v>1509</v>
      </c>
      <c r="B1510" s="143"/>
      <c r="C1510" s="144"/>
      <c r="D1510" s="145"/>
    </row>
    <row r="1511" spans="1:4" x14ac:dyDescent="0.35">
      <c r="A1511" s="140">
        <f t="shared" si="23"/>
        <v>1510</v>
      </c>
      <c r="B1511" s="143"/>
      <c r="C1511" s="144"/>
      <c r="D1511" s="145"/>
    </row>
    <row r="1512" spans="1:4" x14ac:dyDescent="0.35">
      <c r="A1512" s="140">
        <f t="shared" si="23"/>
        <v>1511</v>
      </c>
      <c r="B1512" s="143"/>
      <c r="C1512" s="144"/>
      <c r="D1512" s="145"/>
    </row>
    <row r="1513" spans="1:4" x14ac:dyDescent="0.35">
      <c r="A1513" s="140">
        <f t="shared" si="23"/>
        <v>1512</v>
      </c>
      <c r="B1513" s="143"/>
      <c r="C1513" s="144"/>
      <c r="D1513" s="145"/>
    </row>
    <row r="1514" spans="1:4" x14ac:dyDescent="0.35">
      <c r="A1514" s="140">
        <f t="shared" si="23"/>
        <v>1513</v>
      </c>
      <c r="B1514" s="143"/>
      <c r="C1514" s="144"/>
      <c r="D1514" s="145"/>
    </row>
    <row r="1515" spans="1:4" x14ac:dyDescent="0.35">
      <c r="A1515" s="140">
        <f t="shared" si="23"/>
        <v>1514</v>
      </c>
      <c r="B1515" s="143"/>
      <c r="C1515" s="144"/>
      <c r="D1515" s="145"/>
    </row>
    <row r="1516" spans="1:4" x14ac:dyDescent="0.35">
      <c r="A1516" s="140">
        <f t="shared" si="23"/>
        <v>1515</v>
      </c>
      <c r="B1516" s="143"/>
      <c r="C1516" s="144"/>
      <c r="D1516" s="145"/>
    </row>
    <row r="1517" spans="1:4" x14ac:dyDescent="0.35">
      <c r="A1517" s="140">
        <f t="shared" si="23"/>
        <v>1516</v>
      </c>
      <c r="B1517" s="143"/>
      <c r="C1517" s="144"/>
      <c r="D1517" s="145"/>
    </row>
    <row r="1518" spans="1:4" x14ac:dyDescent="0.35">
      <c r="A1518" s="140">
        <f t="shared" si="23"/>
        <v>1517</v>
      </c>
      <c r="B1518" s="143"/>
      <c r="C1518" s="144"/>
      <c r="D1518" s="145"/>
    </row>
    <row r="1519" spans="1:4" x14ac:dyDescent="0.35">
      <c r="A1519" s="140">
        <f t="shared" si="23"/>
        <v>1518</v>
      </c>
      <c r="B1519" s="143"/>
      <c r="C1519" s="144"/>
      <c r="D1519" s="145"/>
    </row>
    <row r="1520" spans="1:4" x14ac:dyDescent="0.35">
      <c r="A1520" s="140">
        <f t="shared" si="23"/>
        <v>1519</v>
      </c>
      <c r="B1520" s="143"/>
      <c r="C1520" s="144"/>
      <c r="D1520" s="145"/>
    </row>
    <row r="1521" spans="1:4" x14ac:dyDescent="0.35">
      <c r="A1521" s="140">
        <f t="shared" si="23"/>
        <v>1520</v>
      </c>
      <c r="B1521" s="143"/>
      <c r="C1521" s="144"/>
      <c r="D1521" s="145"/>
    </row>
    <row r="1522" spans="1:4" x14ac:dyDescent="0.35">
      <c r="A1522" s="140">
        <f t="shared" si="23"/>
        <v>1521</v>
      </c>
      <c r="B1522" s="143"/>
      <c r="C1522" s="144"/>
      <c r="D1522" s="145"/>
    </row>
    <row r="1523" spans="1:4" x14ac:dyDescent="0.35">
      <c r="A1523" s="140">
        <f t="shared" si="23"/>
        <v>1522</v>
      </c>
      <c r="B1523" s="143"/>
      <c r="C1523" s="144"/>
      <c r="D1523" s="145"/>
    </row>
    <row r="1524" spans="1:4" x14ac:dyDescent="0.35">
      <c r="A1524" s="140">
        <f t="shared" si="23"/>
        <v>1523</v>
      </c>
      <c r="B1524" s="143"/>
      <c r="C1524" s="144"/>
      <c r="D1524" s="145"/>
    </row>
    <row r="1525" spans="1:4" x14ac:dyDescent="0.35">
      <c r="A1525" s="140">
        <f t="shared" si="23"/>
        <v>1524</v>
      </c>
      <c r="B1525" s="143"/>
      <c r="C1525" s="144"/>
      <c r="D1525" s="145"/>
    </row>
    <row r="1526" spans="1:4" x14ac:dyDescent="0.35">
      <c r="A1526" s="140">
        <f t="shared" si="23"/>
        <v>1525</v>
      </c>
      <c r="B1526" s="143"/>
      <c r="C1526" s="144"/>
      <c r="D1526" s="145"/>
    </row>
    <row r="1527" spans="1:4" x14ac:dyDescent="0.35">
      <c r="A1527" s="140">
        <f t="shared" si="23"/>
        <v>1526</v>
      </c>
      <c r="B1527" s="143"/>
      <c r="C1527" s="144"/>
      <c r="D1527" s="145"/>
    </row>
    <row r="1528" spans="1:4" x14ac:dyDescent="0.35">
      <c r="A1528" s="140">
        <f t="shared" si="23"/>
        <v>1527</v>
      </c>
      <c r="B1528" s="143"/>
      <c r="C1528" s="144"/>
      <c r="D1528" s="145"/>
    </row>
    <row r="1529" spans="1:4" x14ac:dyDescent="0.35">
      <c r="A1529" s="140">
        <f t="shared" si="23"/>
        <v>1528</v>
      </c>
      <c r="B1529" s="143"/>
      <c r="C1529" s="144"/>
      <c r="D1529" s="145"/>
    </row>
    <row r="1530" spans="1:4" x14ac:dyDescent="0.35">
      <c r="A1530" s="140">
        <f t="shared" si="23"/>
        <v>1529</v>
      </c>
      <c r="B1530" s="143"/>
      <c r="C1530" s="144"/>
      <c r="D1530" s="145"/>
    </row>
    <row r="1531" spans="1:4" x14ac:dyDescent="0.35">
      <c r="A1531" s="140">
        <f t="shared" si="23"/>
        <v>1530</v>
      </c>
      <c r="B1531" s="143"/>
      <c r="C1531" s="144"/>
      <c r="D1531" s="145"/>
    </row>
    <row r="1532" spans="1:4" x14ac:dyDescent="0.35">
      <c r="A1532" s="140">
        <f t="shared" si="23"/>
        <v>1531</v>
      </c>
      <c r="B1532" s="143"/>
      <c r="C1532" s="144"/>
      <c r="D1532" s="145"/>
    </row>
    <row r="1533" spans="1:4" x14ac:dyDescent="0.35">
      <c r="A1533" s="140">
        <f t="shared" si="23"/>
        <v>1532</v>
      </c>
      <c r="B1533" s="143"/>
      <c r="C1533" s="144"/>
      <c r="D1533" s="145"/>
    </row>
    <row r="1534" spans="1:4" x14ac:dyDescent="0.35">
      <c r="A1534" s="140">
        <f t="shared" si="23"/>
        <v>1533</v>
      </c>
      <c r="B1534" s="143"/>
      <c r="C1534" s="144"/>
      <c r="D1534" s="145"/>
    </row>
    <row r="1535" spans="1:4" x14ac:dyDescent="0.35">
      <c r="A1535" s="140">
        <f t="shared" si="23"/>
        <v>1534</v>
      </c>
      <c r="B1535" s="143"/>
      <c r="C1535" s="144"/>
      <c r="D1535" s="145"/>
    </row>
    <row r="1536" spans="1:4" x14ac:dyDescent="0.35">
      <c r="A1536" s="140">
        <f t="shared" si="23"/>
        <v>1535</v>
      </c>
      <c r="B1536" s="143"/>
      <c r="C1536" s="144"/>
      <c r="D1536" s="145"/>
    </row>
    <row r="1537" spans="1:4" x14ac:dyDescent="0.35">
      <c r="A1537" s="140">
        <f t="shared" si="23"/>
        <v>1536</v>
      </c>
      <c r="B1537" s="143"/>
      <c r="C1537" s="144"/>
      <c r="D1537" s="145"/>
    </row>
    <row r="1538" spans="1:4" x14ac:dyDescent="0.35">
      <c r="A1538" s="140">
        <f t="shared" si="23"/>
        <v>1537</v>
      </c>
      <c r="B1538" s="143"/>
      <c r="C1538" s="144"/>
      <c r="D1538" s="145"/>
    </row>
    <row r="1539" spans="1:4" x14ac:dyDescent="0.35">
      <c r="A1539" s="140">
        <f t="shared" si="23"/>
        <v>1538</v>
      </c>
      <c r="B1539" s="143"/>
      <c r="C1539" s="144"/>
      <c r="D1539" s="145"/>
    </row>
    <row r="1540" spans="1:4" x14ac:dyDescent="0.35">
      <c r="A1540" s="140">
        <f t="shared" ref="A1540:A1603" si="24">A1539+1</f>
        <v>1539</v>
      </c>
      <c r="B1540" s="143"/>
      <c r="C1540" s="144"/>
      <c r="D1540" s="145"/>
    </row>
    <row r="1541" spans="1:4" x14ac:dyDescent="0.35">
      <c r="A1541" s="140">
        <f t="shared" si="24"/>
        <v>1540</v>
      </c>
      <c r="B1541" s="143"/>
      <c r="C1541" s="144"/>
      <c r="D1541" s="145"/>
    </row>
    <row r="1542" spans="1:4" x14ac:dyDescent="0.35">
      <c r="A1542" s="140">
        <f t="shared" si="24"/>
        <v>1541</v>
      </c>
      <c r="B1542" s="143"/>
      <c r="C1542" s="144"/>
      <c r="D1542" s="145"/>
    </row>
    <row r="1543" spans="1:4" x14ac:dyDescent="0.35">
      <c r="A1543" s="140">
        <f t="shared" si="24"/>
        <v>1542</v>
      </c>
      <c r="B1543" s="143"/>
      <c r="C1543" s="144"/>
      <c r="D1543" s="145"/>
    </row>
    <row r="1544" spans="1:4" x14ac:dyDescent="0.35">
      <c r="A1544" s="140">
        <f t="shared" si="24"/>
        <v>1543</v>
      </c>
      <c r="B1544" s="143"/>
      <c r="C1544" s="144"/>
      <c r="D1544" s="145"/>
    </row>
    <row r="1545" spans="1:4" x14ac:dyDescent="0.35">
      <c r="A1545" s="140">
        <f t="shared" si="24"/>
        <v>1544</v>
      </c>
      <c r="B1545" s="143"/>
      <c r="C1545" s="144"/>
      <c r="D1545" s="145"/>
    </row>
    <row r="1546" spans="1:4" x14ac:dyDescent="0.35">
      <c r="A1546" s="140">
        <f t="shared" si="24"/>
        <v>1545</v>
      </c>
      <c r="B1546" s="143"/>
      <c r="C1546" s="144"/>
      <c r="D1546" s="145"/>
    </row>
    <row r="1547" spans="1:4" x14ac:dyDescent="0.35">
      <c r="A1547" s="140">
        <f t="shared" si="24"/>
        <v>1546</v>
      </c>
      <c r="B1547" s="143"/>
      <c r="C1547" s="144"/>
      <c r="D1547" s="145"/>
    </row>
    <row r="1548" spans="1:4" x14ac:dyDescent="0.35">
      <c r="A1548" s="140">
        <f t="shared" si="24"/>
        <v>1547</v>
      </c>
      <c r="B1548" s="143"/>
      <c r="C1548" s="144"/>
      <c r="D1548" s="145"/>
    </row>
    <row r="1549" spans="1:4" x14ac:dyDescent="0.35">
      <c r="A1549" s="140">
        <f t="shared" si="24"/>
        <v>1548</v>
      </c>
      <c r="B1549" s="143"/>
      <c r="C1549" s="144"/>
      <c r="D1549" s="145"/>
    </row>
    <row r="1550" spans="1:4" x14ac:dyDescent="0.35">
      <c r="A1550" s="140">
        <f t="shared" si="24"/>
        <v>1549</v>
      </c>
      <c r="B1550" s="143"/>
      <c r="C1550" s="144"/>
      <c r="D1550" s="145"/>
    </row>
    <row r="1551" spans="1:4" x14ac:dyDescent="0.35">
      <c r="A1551" s="140">
        <f t="shared" si="24"/>
        <v>1550</v>
      </c>
      <c r="B1551" s="143"/>
      <c r="C1551" s="144"/>
      <c r="D1551" s="145"/>
    </row>
    <row r="1552" spans="1:4" x14ac:dyDescent="0.35">
      <c r="A1552" s="140">
        <f t="shared" si="24"/>
        <v>1551</v>
      </c>
      <c r="B1552" s="143"/>
      <c r="C1552" s="144"/>
      <c r="D1552" s="145"/>
    </row>
    <row r="1553" spans="1:4" x14ac:dyDescent="0.35">
      <c r="A1553" s="140">
        <f t="shared" si="24"/>
        <v>1552</v>
      </c>
      <c r="B1553" s="143"/>
      <c r="C1553" s="144"/>
      <c r="D1553" s="145"/>
    </row>
    <row r="1554" spans="1:4" x14ac:dyDescent="0.35">
      <c r="A1554" s="140">
        <f t="shared" si="24"/>
        <v>1553</v>
      </c>
      <c r="B1554" s="143"/>
      <c r="C1554" s="144"/>
      <c r="D1554" s="145"/>
    </row>
    <row r="1555" spans="1:4" x14ac:dyDescent="0.35">
      <c r="A1555" s="140">
        <f t="shared" si="24"/>
        <v>1554</v>
      </c>
      <c r="B1555" s="143"/>
      <c r="C1555" s="144"/>
      <c r="D1555" s="145"/>
    </row>
    <row r="1556" spans="1:4" x14ac:dyDescent="0.35">
      <c r="A1556" s="140">
        <f t="shared" si="24"/>
        <v>1555</v>
      </c>
      <c r="B1556" s="143"/>
      <c r="C1556" s="144"/>
      <c r="D1556" s="145"/>
    </row>
    <row r="1557" spans="1:4" x14ac:dyDescent="0.35">
      <c r="A1557" s="140">
        <f t="shared" si="24"/>
        <v>1556</v>
      </c>
      <c r="B1557" s="143"/>
      <c r="C1557" s="144"/>
      <c r="D1557" s="145"/>
    </row>
    <row r="1558" spans="1:4" x14ac:dyDescent="0.35">
      <c r="A1558" s="140">
        <f t="shared" si="24"/>
        <v>1557</v>
      </c>
      <c r="B1558" s="143"/>
      <c r="C1558" s="144"/>
      <c r="D1558" s="145"/>
    </row>
    <row r="1559" spans="1:4" x14ac:dyDescent="0.35">
      <c r="A1559" s="140">
        <f t="shared" si="24"/>
        <v>1558</v>
      </c>
      <c r="B1559" s="143"/>
      <c r="C1559" s="144"/>
      <c r="D1559" s="145"/>
    </row>
    <row r="1560" spans="1:4" x14ac:dyDescent="0.35">
      <c r="A1560" s="140">
        <f t="shared" si="24"/>
        <v>1559</v>
      </c>
      <c r="B1560" s="143"/>
      <c r="C1560" s="144"/>
      <c r="D1560" s="145"/>
    </row>
    <row r="1561" spans="1:4" x14ac:dyDescent="0.35">
      <c r="A1561" s="140">
        <f t="shared" si="24"/>
        <v>1560</v>
      </c>
      <c r="B1561" s="143"/>
      <c r="C1561" s="144"/>
      <c r="D1561" s="145"/>
    </row>
    <row r="1562" spans="1:4" x14ac:dyDescent="0.35">
      <c r="A1562" s="140">
        <f t="shared" si="24"/>
        <v>1561</v>
      </c>
      <c r="B1562" s="143"/>
      <c r="C1562" s="144"/>
      <c r="D1562" s="145"/>
    </row>
    <row r="1563" spans="1:4" x14ac:dyDescent="0.35">
      <c r="A1563" s="140">
        <f t="shared" si="24"/>
        <v>1562</v>
      </c>
      <c r="B1563" s="143"/>
      <c r="C1563" s="144"/>
      <c r="D1563" s="145"/>
    </row>
    <row r="1564" spans="1:4" x14ac:dyDescent="0.35">
      <c r="A1564" s="140">
        <f t="shared" si="24"/>
        <v>1563</v>
      </c>
      <c r="B1564" s="143"/>
      <c r="C1564" s="144"/>
      <c r="D1564" s="145"/>
    </row>
    <row r="1565" spans="1:4" x14ac:dyDescent="0.35">
      <c r="A1565" s="140">
        <f t="shared" si="24"/>
        <v>1564</v>
      </c>
      <c r="B1565" s="143"/>
      <c r="C1565" s="144"/>
      <c r="D1565" s="145"/>
    </row>
    <row r="1566" spans="1:4" x14ac:dyDescent="0.35">
      <c r="A1566" s="140">
        <f t="shared" si="24"/>
        <v>1565</v>
      </c>
      <c r="B1566" s="143"/>
      <c r="C1566" s="144"/>
      <c r="D1566" s="145"/>
    </row>
    <row r="1567" spans="1:4" x14ac:dyDescent="0.35">
      <c r="A1567" s="140">
        <f t="shared" si="24"/>
        <v>1566</v>
      </c>
      <c r="B1567" s="143"/>
      <c r="C1567" s="144"/>
      <c r="D1567" s="145"/>
    </row>
    <row r="1568" spans="1:4" x14ac:dyDescent="0.35">
      <c r="A1568" s="140">
        <f t="shared" si="24"/>
        <v>1567</v>
      </c>
      <c r="B1568" s="143"/>
      <c r="C1568" s="144"/>
      <c r="D1568" s="145"/>
    </row>
    <row r="1569" spans="1:4" x14ac:dyDescent="0.35">
      <c r="A1569" s="140">
        <f t="shared" si="24"/>
        <v>1568</v>
      </c>
      <c r="B1569" s="143"/>
      <c r="C1569" s="144"/>
      <c r="D1569" s="145"/>
    </row>
    <row r="1570" spans="1:4" x14ac:dyDescent="0.35">
      <c r="A1570" s="140">
        <f t="shared" si="24"/>
        <v>1569</v>
      </c>
      <c r="B1570" s="143"/>
      <c r="C1570" s="144"/>
      <c r="D1570" s="145"/>
    </row>
    <row r="1571" spans="1:4" x14ac:dyDescent="0.35">
      <c r="A1571" s="140">
        <f t="shared" si="24"/>
        <v>1570</v>
      </c>
      <c r="B1571" s="143"/>
      <c r="C1571" s="144"/>
      <c r="D1571" s="145"/>
    </row>
    <row r="1572" spans="1:4" x14ac:dyDescent="0.35">
      <c r="A1572" s="140">
        <f t="shared" si="24"/>
        <v>1571</v>
      </c>
      <c r="B1572" s="143"/>
      <c r="C1572" s="144"/>
      <c r="D1572" s="145"/>
    </row>
    <row r="1573" spans="1:4" x14ac:dyDescent="0.35">
      <c r="A1573" s="140">
        <f t="shared" si="24"/>
        <v>1572</v>
      </c>
      <c r="B1573" s="143"/>
      <c r="C1573" s="144"/>
      <c r="D1573" s="145"/>
    </row>
    <row r="1574" spans="1:4" x14ac:dyDescent="0.35">
      <c r="A1574" s="140">
        <f t="shared" si="24"/>
        <v>1573</v>
      </c>
      <c r="B1574" s="143"/>
      <c r="C1574" s="144"/>
      <c r="D1574" s="145"/>
    </row>
    <row r="1575" spans="1:4" x14ac:dyDescent="0.35">
      <c r="A1575" s="140">
        <f t="shared" si="24"/>
        <v>1574</v>
      </c>
      <c r="B1575" s="143"/>
      <c r="C1575" s="144"/>
      <c r="D1575" s="145"/>
    </row>
    <row r="1576" spans="1:4" x14ac:dyDescent="0.35">
      <c r="A1576" s="140">
        <f t="shared" si="24"/>
        <v>1575</v>
      </c>
      <c r="B1576" s="143"/>
      <c r="C1576" s="144"/>
      <c r="D1576" s="145"/>
    </row>
    <row r="1577" spans="1:4" x14ac:dyDescent="0.35">
      <c r="A1577" s="140">
        <f t="shared" si="24"/>
        <v>1576</v>
      </c>
      <c r="B1577" s="143"/>
      <c r="C1577" s="144"/>
      <c r="D1577" s="145"/>
    </row>
    <row r="1578" spans="1:4" x14ac:dyDescent="0.35">
      <c r="A1578" s="140">
        <f t="shared" si="24"/>
        <v>1577</v>
      </c>
      <c r="B1578" s="143"/>
      <c r="C1578" s="144"/>
      <c r="D1578" s="145"/>
    </row>
    <row r="1579" spans="1:4" x14ac:dyDescent="0.35">
      <c r="A1579" s="140">
        <f t="shared" si="24"/>
        <v>1578</v>
      </c>
      <c r="B1579" s="143"/>
      <c r="C1579" s="144"/>
      <c r="D1579" s="145"/>
    </row>
    <row r="1580" spans="1:4" x14ac:dyDescent="0.35">
      <c r="A1580" s="140">
        <f t="shared" si="24"/>
        <v>1579</v>
      </c>
      <c r="B1580" s="143"/>
      <c r="C1580" s="144"/>
      <c r="D1580" s="145"/>
    </row>
    <row r="1581" spans="1:4" x14ac:dyDescent="0.35">
      <c r="A1581" s="140">
        <f t="shared" si="24"/>
        <v>1580</v>
      </c>
      <c r="B1581" s="143"/>
      <c r="C1581" s="144"/>
      <c r="D1581" s="145"/>
    </row>
    <row r="1582" spans="1:4" x14ac:dyDescent="0.35">
      <c r="A1582" s="140">
        <f t="shared" si="24"/>
        <v>1581</v>
      </c>
      <c r="B1582" s="143"/>
      <c r="C1582" s="144"/>
      <c r="D1582" s="145"/>
    </row>
    <row r="1583" spans="1:4" x14ac:dyDescent="0.35">
      <c r="A1583" s="140">
        <f t="shared" si="24"/>
        <v>1582</v>
      </c>
      <c r="B1583" s="143"/>
      <c r="C1583" s="144"/>
      <c r="D1583" s="145"/>
    </row>
    <row r="1584" spans="1:4" x14ac:dyDescent="0.35">
      <c r="A1584" s="140">
        <f t="shared" si="24"/>
        <v>1583</v>
      </c>
      <c r="B1584" s="143"/>
      <c r="C1584" s="144"/>
      <c r="D1584" s="145"/>
    </row>
    <row r="1585" spans="1:4" x14ac:dyDescent="0.35">
      <c r="A1585" s="140">
        <f t="shared" si="24"/>
        <v>1584</v>
      </c>
      <c r="B1585" s="143"/>
      <c r="C1585" s="144"/>
      <c r="D1585" s="145"/>
    </row>
    <row r="1586" spans="1:4" x14ac:dyDescent="0.35">
      <c r="A1586" s="140">
        <f t="shared" si="24"/>
        <v>1585</v>
      </c>
      <c r="B1586" s="143"/>
      <c r="C1586" s="144"/>
      <c r="D1586" s="145"/>
    </row>
    <row r="1587" spans="1:4" x14ac:dyDescent="0.35">
      <c r="A1587" s="140">
        <f t="shared" si="24"/>
        <v>1586</v>
      </c>
      <c r="B1587" s="143"/>
      <c r="C1587" s="144"/>
      <c r="D1587" s="145"/>
    </row>
    <row r="1588" spans="1:4" x14ac:dyDescent="0.35">
      <c r="A1588" s="140">
        <f t="shared" si="24"/>
        <v>1587</v>
      </c>
      <c r="B1588" s="143"/>
      <c r="C1588" s="144"/>
      <c r="D1588" s="145"/>
    </row>
    <row r="1589" spans="1:4" x14ac:dyDescent="0.35">
      <c r="A1589" s="140">
        <f t="shared" si="24"/>
        <v>1588</v>
      </c>
      <c r="B1589" s="143"/>
      <c r="C1589" s="144"/>
      <c r="D1589" s="145"/>
    </row>
    <row r="1590" spans="1:4" x14ac:dyDescent="0.35">
      <c r="A1590" s="140">
        <f t="shared" si="24"/>
        <v>1589</v>
      </c>
      <c r="B1590" s="143"/>
      <c r="C1590" s="144"/>
      <c r="D1590" s="145"/>
    </row>
    <row r="1591" spans="1:4" x14ac:dyDescent="0.35">
      <c r="A1591" s="140">
        <f t="shared" si="24"/>
        <v>1590</v>
      </c>
      <c r="B1591" s="143"/>
      <c r="C1591" s="144"/>
      <c r="D1591" s="145"/>
    </row>
    <row r="1592" spans="1:4" x14ac:dyDescent="0.35">
      <c r="A1592" s="140">
        <f t="shared" si="24"/>
        <v>1591</v>
      </c>
      <c r="B1592" s="143"/>
      <c r="C1592" s="144"/>
      <c r="D1592" s="145"/>
    </row>
    <row r="1593" spans="1:4" x14ac:dyDescent="0.35">
      <c r="A1593" s="140">
        <f t="shared" si="24"/>
        <v>1592</v>
      </c>
      <c r="B1593" s="143"/>
      <c r="C1593" s="144"/>
      <c r="D1593" s="145"/>
    </row>
    <row r="1594" spans="1:4" x14ac:dyDescent="0.35">
      <c r="A1594" s="140">
        <f t="shared" si="24"/>
        <v>1593</v>
      </c>
      <c r="B1594" s="143"/>
      <c r="C1594" s="144"/>
      <c r="D1594" s="145"/>
    </row>
    <row r="1595" spans="1:4" x14ac:dyDescent="0.35">
      <c r="A1595" s="140">
        <f t="shared" si="24"/>
        <v>1594</v>
      </c>
      <c r="B1595" s="143"/>
      <c r="C1595" s="144"/>
      <c r="D1595" s="145"/>
    </row>
    <row r="1596" spans="1:4" x14ac:dyDescent="0.35">
      <c r="A1596" s="140">
        <f t="shared" si="24"/>
        <v>1595</v>
      </c>
      <c r="B1596" s="143"/>
      <c r="C1596" s="144"/>
      <c r="D1596" s="145"/>
    </row>
    <row r="1597" spans="1:4" x14ac:dyDescent="0.35">
      <c r="A1597" s="140">
        <f t="shared" si="24"/>
        <v>1596</v>
      </c>
      <c r="B1597" s="143"/>
      <c r="C1597" s="144"/>
      <c r="D1597" s="145"/>
    </row>
    <row r="1598" spans="1:4" x14ac:dyDescent="0.35">
      <c r="A1598" s="140">
        <f t="shared" si="24"/>
        <v>1597</v>
      </c>
      <c r="B1598" s="143"/>
      <c r="C1598" s="144"/>
      <c r="D1598" s="145"/>
    </row>
    <row r="1599" spans="1:4" x14ac:dyDescent="0.35">
      <c r="A1599" s="140">
        <f t="shared" si="24"/>
        <v>1598</v>
      </c>
      <c r="B1599" s="143"/>
      <c r="C1599" s="144"/>
      <c r="D1599" s="145"/>
    </row>
    <row r="1600" spans="1:4" x14ac:dyDescent="0.35">
      <c r="A1600" s="140">
        <f t="shared" si="24"/>
        <v>1599</v>
      </c>
      <c r="B1600" s="143"/>
      <c r="C1600" s="144"/>
      <c r="D1600" s="145"/>
    </row>
    <row r="1601" spans="1:4" x14ac:dyDescent="0.35">
      <c r="A1601" s="140">
        <f t="shared" si="24"/>
        <v>1600</v>
      </c>
      <c r="B1601" s="143"/>
      <c r="C1601" s="144"/>
      <c r="D1601" s="145"/>
    </row>
    <row r="1602" spans="1:4" x14ac:dyDescent="0.35">
      <c r="A1602" s="140">
        <f t="shared" si="24"/>
        <v>1601</v>
      </c>
      <c r="B1602" s="143"/>
      <c r="C1602" s="144"/>
      <c r="D1602" s="145"/>
    </row>
    <row r="1603" spans="1:4" x14ac:dyDescent="0.35">
      <c r="A1603" s="140">
        <f t="shared" si="24"/>
        <v>1602</v>
      </c>
      <c r="B1603" s="143"/>
      <c r="C1603" s="144"/>
      <c r="D1603" s="145"/>
    </row>
    <row r="1604" spans="1:4" x14ac:dyDescent="0.35">
      <c r="A1604" s="140">
        <f t="shared" ref="A1604:A1667" si="25">A1603+1</f>
        <v>1603</v>
      </c>
      <c r="B1604" s="143"/>
      <c r="C1604" s="144"/>
      <c r="D1604" s="145"/>
    </row>
    <row r="1605" spans="1:4" x14ac:dyDescent="0.35">
      <c r="A1605" s="140">
        <f t="shared" si="25"/>
        <v>1604</v>
      </c>
      <c r="B1605" s="143"/>
      <c r="C1605" s="144"/>
      <c r="D1605" s="145"/>
    </row>
    <row r="1606" spans="1:4" x14ac:dyDescent="0.35">
      <c r="A1606" s="140">
        <f t="shared" si="25"/>
        <v>1605</v>
      </c>
      <c r="B1606" s="143"/>
      <c r="C1606" s="144"/>
      <c r="D1606" s="145"/>
    </row>
    <row r="1607" spans="1:4" x14ac:dyDescent="0.35">
      <c r="A1607" s="140">
        <f t="shared" si="25"/>
        <v>1606</v>
      </c>
      <c r="B1607" s="143"/>
      <c r="C1607" s="144"/>
      <c r="D1607" s="145"/>
    </row>
    <row r="1608" spans="1:4" x14ac:dyDescent="0.35">
      <c r="A1608" s="140">
        <f t="shared" si="25"/>
        <v>1607</v>
      </c>
      <c r="B1608" s="143"/>
      <c r="C1608" s="144"/>
      <c r="D1608" s="145"/>
    </row>
    <row r="1609" spans="1:4" x14ac:dyDescent="0.35">
      <c r="A1609" s="140">
        <f t="shared" si="25"/>
        <v>1608</v>
      </c>
      <c r="B1609" s="143"/>
      <c r="C1609" s="144"/>
      <c r="D1609" s="145"/>
    </row>
    <row r="1610" spans="1:4" x14ac:dyDescent="0.35">
      <c r="A1610" s="140">
        <f t="shared" si="25"/>
        <v>1609</v>
      </c>
      <c r="B1610" s="143"/>
      <c r="C1610" s="144"/>
      <c r="D1610" s="145"/>
    </row>
    <row r="1611" spans="1:4" x14ac:dyDescent="0.35">
      <c r="A1611" s="140">
        <f t="shared" si="25"/>
        <v>1610</v>
      </c>
      <c r="B1611" s="143"/>
      <c r="C1611" s="144"/>
      <c r="D1611" s="145"/>
    </row>
    <row r="1612" spans="1:4" x14ac:dyDescent="0.35">
      <c r="A1612" s="140">
        <f t="shared" si="25"/>
        <v>1611</v>
      </c>
      <c r="B1612" s="143"/>
      <c r="C1612" s="144"/>
      <c r="D1612" s="145"/>
    </row>
    <row r="1613" spans="1:4" x14ac:dyDescent="0.35">
      <c r="A1613" s="140">
        <f t="shared" si="25"/>
        <v>1612</v>
      </c>
      <c r="B1613" s="143"/>
      <c r="C1613" s="144"/>
      <c r="D1613" s="145"/>
    </row>
    <row r="1614" spans="1:4" x14ac:dyDescent="0.35">
      <c r="A1614" s="140">
        <f t="shared" si="25"/>
        <v>1613</v>
      </c>
      <c r="B1614" s="143"/>
      <c r="C1614" s="144"/>
      <c r="D1614" s="145"/>
    </row>
    <row r="1615" spans="1:4" x14ac:dyDescent="0.35">
      <c r="A1615" s="140">
        <f t="shared" si="25"/>
        <v>1614</v>
      </c>
      <c r="B1615" s="143"/>
      <c r="C1615" s="144"/>
      <c r="D1615" s="145"/>
    </row>
    <row r="1616" spans="1:4" x14ac:dyDescent="0.35">
      <c r="A1616" s="140">
        <f t="shared" si="25"/>
        <v>1615</v>
      </c>
      <c r="B1616" s="143"/>
      <c r="C1616" s="144"/>
      <c r="D1616" s="145"/>
    </row>
    <row r="1617" spans="1:4" x14ac:dyDescent="0.35">
      <c r="A1617" s="140">
        <f t="shared" si="25"/>
        <v>1616</v>
      </c>
      <c r="B1617" s="143"/>
      <c r="C1617" s="144"/>
      <c r="D1617" s="145"/>
    </row>
    <row r="1618" spans="1:4" x14ac:dyDescent="0.35">
      <c r="A1618" s="140">
        <f t="shared" si="25"/>
        <v>1617</v>
      </c>
      <c r="B1618" s="143"/>
      <c r="C1618" s="144"/>
      <c r="D1618" s="145"/>
    </row>
    <row r="1619" spans="1:4" x14ac:dyDescent="0.35">
      <c r="A1619" s="140">
        <f t="shared" si="25"/>
        <v>1618</v>
      </c>
      <c r="B1619" s="143"/>
      <c r="C1619" s="144"/>
      <c r="D1619" s="145"/>
    </row>
    <row r="1620" spans="1:4" x14ac:dyDescent="0.35">
      <c r="A1620" s="140">
        <f t="shared" si="25"/>
        <v>1619</v>
      </c>
      <c r="B1620" s="143"/>
      <c r="C1620" s="144"/>
      <c r="D1620" s="145"/>
    </row>
    <row r="1621" spans="1:4" x14ac:dyDescent="0.35">
      <c r="A1621" s="140">
        <f t="shared" si="25"/>
        <v>1620</v>
      </c>
      <c r="B1621" s="143"/>
      <c r="C1621" s="144"/>
      <c r="D1621" s="145"/>
    </row>
    <row r="1622" spans="1:4" x14ac:dyDescent="0.35">
      <c r="A1622" s="140">
        <f t="shared" si="25"/>
        <v>1621</v>
      </c>
      <c r="B1622" s="143"/>
      <c r="C1622" s="144"/>
      <c r="D1622" s="145"/>
    </row>
    <row r="1623" spans="1:4" x14ac:dyDescent="0.35">
      <c r="A1623" s="140">
        <f t="shared" si="25"/>
        <v>1622</v>
      </c>
      <c r="B1623" s="143"/>
      <c r="C1623" s="144"/>
      <c r="D1623" s="145"/>
    </row>
    <row r="1624" spans="1:4" x14ac:dyDescent="0.35">
      <c r="A1624" s="140">
        <f t="shared" si="25"/>
        <v>1623</v>
      </c>
      <c r="B1624" s="143"/>
      <c r="C1624" s="144"/>
      <c r="D1624" s="145"/>
    </row>
    <row r="1625" spans="1:4" x14ac:dyDescent="0.35">
      <c r="A1625" s="140">
        <f t="shared" si="25"/>
        <v>1624</v>
      </c>
      <c r="B1625" s="143"/>
      <c r="C1625" s="144"/>
      <c r="D1625" s="145"/>
    </row>
    <row r="1626" spans="1:4" x14ac:dyDescent="0.35">
      <c r="A1626" s="140">
        <f t="shared" si="25"/>
        <v>1625</v>
      </c>
      <c r="B1626" s="143"/>
      <c r="C1626" s="144"/>
      <c r="D1626" s="145"/>
    </row>
    <row r="1627" spans="1:4" x14ac:dyDescent="0.35">
      <c r="A1627" s="140">
        <f t="shared" si="25"/>
        <v>1626</v>
      </c>
      <c r="B1627" s="143"/>
      <c r="C1627" s="144"/>
      <c r="D1627" s="145"/>
    </row>
    <row r="1628" spans="1:4" x14ac:dyDescent="0.35">
      <c r="A1628" s="140">
        <f t="shared" si="25"/>
        <v>1627</v>
      </c>
      <c r="B1628" s="143"/>
      <c r="C1628" s="144"/>
      <c r="D1628" s="145"/>
    </row>
    <row r="1629" spans="1:4" x14ac:dyDescent="0.35">
      <c r="A1629" s="140">
        <f t="shared" si="25"/>
        <v>1628</v>
      </c>
      <c r="B1629" s="143"/>
      <c r="C1629" s="144"/>
      <c r="D1629" s="145"/>
    </row>
    <row r="1630" spans="1:4" x14ac:dyDescent="0.35">
      <c r="A1630" s="140">
        <f t="shared" si="25"/>
        <v>1629</v>
      </c>
      <c r="B1630" s="143"/>
      <c r="C1630" s="144"/>
      <c r="D1630" s="145"/>
    </row>
    <row r="1631" spans="1:4" x14ac:dyDescent="0.35">
      <c r="A1631" s="140">
        <f t="shared" si="25"/>
        <v>1630</v>
      </c>
      <c r="B1631" s="143"/>
      <c r="C1631" s="144"/>
      <c r="D1631" s="145"/>
    </row>
    <row r="1632" spans="1:4" x14ac:dyDescent="0.35">
      <c r="A1632" s="140">
        <f t="shared" si="25"/>
        <v>1631</v>
      </c>
      <c r="B1632" s="143"/>
      <c r="C1632" s="144"/>
      <c r="D1632" s="145"/>
    </row>
    <row r="1633" spans="1:4" x14ac:dyDescent="0.35">
      <c r="A1633" s="140">
        <f t="shared" si="25"/>
        <v>1632</v>
      </c>
      <c r="B1633" s="143"/>
      <c r="C1633" s="144"/>
      <c r="D1633" s="145"/>
    </row>
    <row r="1634" spans="1:4" x14ac:dyDescent="0.35">
      <c r="A1634" s="140">
        <f t="shared" si="25"/>
        <v>1633</v>
      </c>
      <c r="B1634" s="143"/>
      <c r="C1634" s="144"/>
      <c r="D1634" s="145"/>
    </row>
    <row r="1635" spans="1:4" x14ac:dyDescent="0.35">
      <c r="A1635" s="140">
        <f t="shared" si="25"/>
        <v>1634</v>
      </c>
      <c r="B1635" s="143"/>
      <c r="C1635" s="144"/>
      <c r="D1635" s="145"/>
    </row>
    <row r="1636" spans="1:4" x14ac:dyDescent="0.35">
      <c r="A1636" s="140">
        <f t="shared" si="25"/>
        <v>1635</v>
      </c>
      <c r="B1636" s="143"/>
      <c r="C1636" s="144"/>
      <c r="D1636" s="145"/>
    </row>
    <row r="1637" spans="1:4" x14ac:dyDescent="0.35">
      <c r="A1637" s="140">
        <f t="shared" si="25"/>
        <v>1636</v>
      </c>
      <c r="B1637" s="143"/>
      <c r="C1637" s="144"/>
      <c r="D1637" s="145"/>
    </row>
    <row r="1638" spans="1:4" x14ac:dyDescent="0.35">
      <c r="A1638" s="140">
        <f t="shared" si="25"/>
        <v>1637</v>
      </c>
      <c r="B1638" s="143"/>
      <c r="C1638" s="144"/>
      <c r="D1638" s="145"/>
    </row>
    <row r="1639" spans="1:4" x14ac:dyDescent="0.35">
      <c r="A1639" s="140">
        <f t="shared" si="25"/>
        <v>1638</v>
      </c>
      <c r="B1639" s="143"/>
      <c r="C1639" s="144"/>
      <c r="D1639" s="145"/>
    </row>
    <row r="1640" spans="1:4" x14ac:dyDescent="0.35">
      <c r="A1640" s="140">
        <f t="shared" si="25"/>
        <v>1639</v>
      </c>
      <c r="B1640" s="143"/>
      <c r="C1640" s="144"/>
      <c r="D1640" s="145"/>
    </row>
    <row r="1641" spans="1:4" x14ac:dyDescent="0.35">
      <c r="A1641" s="140">
        <f t="shared" si="25"/>
        <v>1640</v>
      </c>
      <c r="B1641" s="143"/>
      <c r="C1641" s="144"/>
      <c r="D1641" s="145"/>
    </row>
    <row r="1642" spans="1:4" x14ac:dyDescent="0.35">
      <c r="A1642" s="140">
        <f t="shared" si="25"/>
        <v>1641</v>
      </c>
      <c r="B1642" s="143"/>
      <c r="C1642" s="144"/>
      <c r="D1642" s="145"/>
    </row>
    <row r="1643" spans="1:4" x14ac:dyDescent="0.35">
      <c r="A1643" s="140">
        <f t="shared" si="25"/>
        <v>1642</v>
      </c>
      <c r="B1643" s="143"/>
      <c r="C1643" s="144"/>
      <c r="D1643" s="145"/>
    </row>
    <row r="1644" spans="1:4" x14ac:dyDescent="0.35">
      <c r="A1644" s="140">
        <f t="shared" si="25"/>
        <v>1643</v>
      </c>
      <c r="B1644" s="143"/>
      <c r="C1644" s="144"/>
      <c r="D1644" s="145"/>
    </row>
    <row r="1645" spans="1:4" x14ac:dyDescent="0.35">
      <c r="A1645" s="140">
        <f t="shared" si="25"/>
        <v>1644</v>
      </c>
      <c r="B1645" s="143"/>
      <c r="C1645" s="144"/>
      <c r="D1645" s="145"/>
    </row>
    <row r="1646" spans="1:4" x14ac:dyDescent="0.35">
      <c r="A1646" s="140">
        <f t="shared" si="25"/>
        <v>1645</v>
      </c>
      <c r="B1646" s="143"/>
      <c r="C1646" s="144"/>
      <c r="D1646" s="145"/>
    </row>
    <row r="1647" spans="1:4" x14ac:dyDescent="0.35">
      <c r="A1647" s="140">
        <f t="shared" si="25"/>
        <v>1646</v>
      </c>
      <c r="B1647" s="143"/>
      <c r="C1647" s="144"/>
      <c r="D1647" s="145"/>
    </row>
    <row r="1648" spans="1:4" x14ac:dyDescent="0.35">
      <c r="A1648" s="140">
        <f t="shared" si="25"/>
        <v>1647</v>
      </c>
      <c r="B1648" s="143"/>
      <c r="C1648" s="144"/>
      <c r="D1648" s="145"/>
    </row>
    <row r="1649" spans="1:4" x14ac:dyDescent="0.35">
      <c r="A1649" s="140">
        <f t="shared" si="25"/>
        <v>1648</v>
      </c>
      <c r="B1649" s="143"/>
      <c r="C1649" s="144"/>
      <c r="D1649" s="145"/>
    </row>
    <row r="1650" spans="1:4" x14ac:dyDescent="0.35">
      <c r="A1650" s="140">
        <f t="shared" si="25"/>
        <v>1649</v>
      </c>
      <c r="B1650" s="143"/>
      <c r="C1650" s="144"/>
      <c r="D1650" s="145"/>
    </row>
    <row r="1651" spans="1:4" x14ac:dyDescent="0.35">
      <c r="A1651" s="140">
        <f t="shared" si="25"/>
        <v>1650</v>
      </c>
      <c r="B1651" s="143"/>
      <c r="C1651" s="144"/>
      <c r="D1651" s="145"/>
    </row>
    <row r="1652" spans="1:4" x14ac:dyDescent="0.35">
      <c r="A1652" s="140">
        <f t="shared" si="25"/>
        <v>1651</v>
      </c>
      <c r="B1652" s="143"/>
      <c r="C1652" s="144"/>
      <c r="D1652" s="145"/>
    </row>
    <row r="1653" spans="1:4" x14ac:dyDescent="0.35">
      <c r="A1653" s="140">
        <f t="shared" si="25"/>
        <v>1652</v>
      </c>
      <c r="B1653" s="143"/>
      <c r="C1653" s="144"/>
      <c r="D1653" s="145"/>
    </row>
    <row r="1654" spans="1:4" x14ac:dyDescent="0.35">
      <c r="A1654" s="140">
        <f t="shared" si="25"/>
        <v>1653</v>
      </c>
      <c r="B1654" s="143"/>
      <c r="C1654" s="144"/>
      <c r="D1654" s="145"/>
    </row>
    <row r="1655" spans="1:4" x14ac:dyDescent="0.35">
      <c r="A1655" s="140">
        <f t="shared" si="25"/>
        <v>1654</v>
      </c>
      <c r="B1655" s="143"/>
      <c r="C1655" s="144"/>
      <c r="D1655" s="145"/>
    </row>
    <row r="1656" spans="1:4" x14ac:dyDescent="0.35">
      <c r="A1656" s="140">
        <f t="shared" si="25"/>
        <v>1655</v>
      </c>
      <c r="B1656" s="143"/>
      <c r="C1656" s="144"/>
      <c r="D1656" s="145"/>
    </row>
    <row r="1657" spans="1:4" x14ac:dyDescent="0.35">
      <c r="A1657" s="140">
        <f t="shared" si="25"/>
        <v>1656</v>
      </c>
      <c r="B1657" s="143"/>
      <c r="C1657" s="144"/>
      <c r="D1657" s="145"/>
    </row>
    <row r="1658" spans="1:4" x14ac:dyDescent="0.35">
      <c r="A1658" s="140">
        <f t="shared" si="25"/>
        <v>1657</v>
      </c>
      <c r="B1658" s="143"/>
      <c r="C1658" s="144"/>
      <c r="D1658" s="145"/>
    </row>
    <row r="1659" spans="1:4" x14ac:dyDescent="0.35">
      <c r="A1659" s="140">
        <f t="shared" si="25"/>
        <v>1658</v>
      </c>
      <c r="B1659" s="143"/>
      <c r="C1659" s="144"/>
      <c r="D1659" s="145"/>
    </row>
    <row r="1660" spans="1:4" x14ac:dyDescent="0.35">
      <c r="A1660" s="140">
        <f t="shared" si="25"/>
        <v>1659</v>
      </c>
      <c r="B1660" s="143"/>
      <c r="C1660" s="144"/>
      <c r="D1660" s="145"/>
    </row>
    <row r="1661" spans="1:4" x14ac:dyDescent="0.35">
      <c r="A1661" s="140">
        <f t="shared" si="25"/>
        <v>1660</v>
      </c>
      <c r="B1661" s="143"/>
      <c r="C1661" s="144"/>
      <c r="D1661" s="145"/>
    </row>
    <row r="1662" spans="1:4" x14ac:dyDescent="0.35">
      <c r="A1662" s="140">
        <f t="shared" si="25"/>
        <v>1661</v>
      </c>
      <c r="B1662" s="143"/>
      <c r="C1662" s="144"/>
      <c r="D1662" s="145"/>
    </row>
    <row r="1663" spans="1:4" x14ac:dyDescent="0.35">
      <c r="A1663" s="140">
        <f t="shared" si="25"/>
        <v>1662</v>
      </c>
      <c r="B1663" s="143"/>
      <c r="C1663" s="144"/>
      <c r="D1663" s="145"/>
    </row>
    <row r="1664" spans="1:4" x14ac:dyDescent="0.35">
      <c r="A1664" s="140">
        <f t="shared" si="25"/>
        <v>1663</v>
      </c>
      <c r="B1664" s="143"/>
      <c r="C1664" s="144"/>
      <c r="D1664" s="145"/>
    </row>
    <row r="1665" spans="1:4" x14ac:dyDescent="0.35">
      <c r="A1665" s="140">
        <f t="shared" si="25"/>
        <v>1664</v>
      </c>
      <c r="B1665" s="143"/>
      <c r="C1665" s="144"/>
      <c r="D1665" s="145"/>
    </row>
    <row r="1666" spans="1:4" x14ac:dyDescent="0.35">
      <c r="A1666" s="140">
        <f t="shared" si="25"/>
        <v>1665</v>
      </c>
      <c r="B1666" s="143"/>
      <c r="C1666" s="144"/>
      <c r="D1666" s="145"/>
    </row>
    <row r="1667" spans="1:4" x14ac:dyDescent="0.35">
      <c r="A1667" s="140">
        <f t="shared" si="25"/>
        <v>1666</v>
      </c>
      <c r="B1667" s="143"/>
      <c r="C1667" s="144"/>
      <c r="D1667" s="145"/>
    </row>
    <row r="1668" spans="1:4" x14ac:dyDescent="0.35">
      <c r="A1668" s="140">
        <f t="shared" ref="A1668:A1731" si="26">A1667+1</f>
        <v>1667</v>
      </c>
      <c r="B1668" s="143"/>
      <c r="C1668" s="144"/>
      <c r="D1668" s="145"/>
    </row>
    <row r="1669" spans="1:4" x14ac:dyDescent="0.35">
      <c r="A1669" s="140">
        <f t="shared" si="26"/>
        <v>1668</v>
      </c>
      <c r="B1669" s="143"/>
      <c r="C1669" s="144"/>
      <c r="D1669" s="145"/>
    </row>
    <row r="1670" spans="1:4" x14ac:dyDescent="0.35">
      <c r="A1670" s="140">
        <f t="shared" si="26"/>
        <v>1669</v>
      </c>
      <c r="B1670" s="143"/>
      <c r="C1670" s="144"/>
      <c r="D1670" s="145"/>
    </row>
    <row r="1671" spans="1:4" x14ac:dyDescent="0.35">
      <c r="A1671" s="140">
        <f t="shared" si="26"/>
        <v>1670</v>
      </c>
      <c r="B1671" s="143"/>
      <c r="C1671" s="144"/>
      <c r="D1671" s="145"/>
    </row>
    <row r="1672" spans="1:4" x14ac:dyDescent="0.35">
      <c r="A1672" s="140">
        <f t="shared" si="26"/>
        <v>1671</v>
      </c>
      <c r="B1672" s="143"/>
      <c r="C1672" s="144"/>
      <c r="D1672" s="145"/>
    </row>
    <row r="1673" spans="1:4" x14ac:dyDescent="0.35">
      <c r="A1673" s="140">
        <f t="shared" si="26"/>
        <v>1672</v>
      </c>
      <c r="B1673" s="143"/>
      <c r="C1673" s="144"/>
      <c r="D1673" s="145"/>
    </row>
    <row r="1674" spans="1:4" x14ac:dyDescent="0.35">
      <c r="A1674" s="140">
        <f t="shared" si="26"/>
        <v>1673</v>
      </c>
      <c r="B1674" s="143"/>
      <c r="C1674" s="144"/>
      <c r="D1674" s="145"/>
    </row>
    <row r="1675" spans="1:4" x14ac:dyDescent="0.35">
      <c r="A1675" s="140">
        <f t="shared" si="26"/>
        <v>1674</v>
      </c>
      <c r="B1675" s="143"/>
      <c r="C1675" s="144"/>
      <c r="D1675" s="145"/>
    </row>
    <row r="1676" spans="1:4" x14ac:dyDescent="0.35">
      <c r="A1676" s="140">
        <f t="shared" si="26"/>
        <v>1675</v>
      </c>
      <c r="B1676" s="143"/>
      <c r="C1676" s="144"/>
      <c r="D1676" s="145"/>
    </row>
    <row r="1677" spans="1:4" x14ac:dyDescent="0.35">
      <c r="A1677" s="140">
        <f t="shared" si="26"/>
        <v>1676</v>
      </c>
      <c r="B1677" s="143"/>
      <c r="C1677" s="144"/>
      <c r="D1677" s="145"/>
    </row>
    <row r="1678" spans="1:4" x14ac:dyDescent="0.35">
      <c r="A1678" s="140">
        <f t="shared" si="26"/>
        <v>1677</v>
      </c>
      <c r="B1678" s="143"/>
      <c r="C1678" s="144"/>
      <c r="D1678" s="145"/>
    </row>
    <row r="1679" spans="1:4" x14ac:dyDescent="0.35">
      <c r="A1679" s="140">
        <f t="shared" si="26"/>
        <v>1678</v>
      </c>
      <c r="B1679" s="143"/>
      <c r="C1679" s="144"/>
      <c r="D1679" s="145"/>
    </row>
    <row r="1680" spans="1:4" x14ac:dyDescent="0.35">
      <c r="A1680" s="140">
        <f t="shared" si="26"/>
        <v>1679</v>
      </c>
      <c r="B1680" s="143"/>
      <c r="C1680" s="144"/>
      <c r="D1680" s="145"/>
    </row>
    <row r="1681" spans="1:4" x14ac:dyDescent="0.35">
      <c r="A1681" s="140">
        <f t="shared" si="26"/>
        <v>1680</v>
      </c>
      <c r="B1681" s="143"/>
      <c r="C1681" s="144"/>
      <c r="D1681" s="145"/>
    </row>
    <row r="1682" spans="1:4" x14ac:dyDescent="0.35">
      <c r="A1682" s="140">
        <f t="shared" si="26"/>
        <v>1681</v>
      </c>
      <c r="B1682" s="143"/>
      <c r="C1682" s="144"/>
      <c r="D1682" s="145"/>
    </row>
    <row r="1683" spans="1:4" x14ac:dyDescent="0.35">
      <c r="A1683" s="140">
        <f t="shared" si="26"/>
        <v>1682</v>
      </c>
      <c r="B1683" s="143"/>
      <c r="C1683" s="144"/>
      <c r="D1683" s="145"/>
    </row>
    <row r="1684" spans="1:4" x14ac:dyDescent="0.35">
      <c r="A1684" s="140">
        <f t="shared" si="26"/>
        <v>1683</v>
      </c>
      <c r="B1684" s="143"/>
      <c r="C1684" s="144"/>
      <c r="D1684" s="145"/>
    </row>
    <row r="1685" spans="1:4" x14ac:dyDescent="0.35">
      <c r="A1685" s="140">
        <f t="shared" si="26"/>
        <v>1684</v>
      </c>
      <c r="B1685" s="143"/>
      <c r="C1685" s="144"/>
      <c r="D1685" s="145"/>
    </row>
    <row r="1686" spans="1:4" x14ac:dyDescent="0.35">
      <c r="A1686" s="140">
        <f t="shared" si="26"/>
        <v>1685</v>
      </c>
      <c r="B1686" s="143"/>
      <c r="C1686" s="144"/>
      <c r="D1686" s="145"/>
    </row>
    <row r="1687" spans="1:4" x14ac:dyDescent="0.35">
      <c r="A1687" s="140">
        <f t="shared" si="26"/>
        <v>1686</v>
      </c>
      <c r="B1687" s="143"/>
      <c r="C1687" s="144"/>
      <c r="D1687" s="145"/>
    </row>
    <row r="1688" spans="1:4" x14ac:dyDescent="0.35">
      <c r="A1688" s="140">
        <f t="shared" si="26"/>
        <v>1687</v>
      </c>
      <c r="B1688" s="143"/>
      <c r="C1688" s="144"/>
      <c r="D1688" s="145"/>
    </row>
    <row r="1689" spans="1:4" x14ac:dyDescent="0.35">
      <c r="A1689" s="140">
        <f t="shared" si="26"/>
        <v>1688</v>
      </c>
      <c r="B1689" s="143"/>
      <c r="C1689" s="144"/>
      <c r="D1689" s="145"/>
    </row>
    <row r="1690" spans="1:4" x14ac:dyDescent="0.35">
      <c r="A1690" s="140">
        <f t="shared" si="26"/>
        <v>1689</v>
      </c>
      <c r="B1690" s="143"/>
      <c r="C1690" s="144"/>
      <c r="D1690" s="145"/>
    </row>
    <row r="1691" spans="1:4" x14ac:dyDescent="0.35">
      <c r="A1691" s="140">
        <f t="shared" si="26"/>
        <v>1690</v>
      </c>
      <c r="B1691" s="143"/>
      <c r="C1691" s="144"/>
      <c r="D1691" s="145"/>
    </row>
    <row r="1692" spans="1:4" x14ac:dyDescent="0.35">
      <c r="A1692" s="140">
        <f t="shared" si="26"/>
        <v>1691</v>
      </c>
      <c r="B1692" s="143"/>
      <c r="C1692" s="144"/>
      <c r="D1692" s="145"/>
    </row>
    <row r="1693" spans="1:4" x14ac:dyDescent="0.35">
      <c r="A1693" s="140">
        <f t="shared" si="26"/>
        <v>1692</v>
      </c>
      <c r="B1693" s="143"/>
      <c r="C1693" s="144"/>
      <c r="D1693" s="145"/>
    </row>
    <row r="1694" spans="1:4" x14ac:dyDescent="0.35">
      <c r="A1694" s="140">
        <f t="shared" si="26"/>
        <v>1693</v>
      </c>
      <c r="B1694" s="143"/>
      <c r="C1694" s="144"/>
      <c r="D1694" s="145"/>
    </row>
    <row r="1695" spans="1:4" x14ac:dyDescent="0.35">
      <c r="A1695" s="140">
        <f t="shared" si="26"/>
        <v>1694</v>
      </c>
      <c r="B1695" s="143"/>
      <c r="C1695" s="144"/>
      <c r="D1695" s="145"/>
    </row>
    <row r="1696" spans="1:4" x14ac:dyDescent="0.35">
      <c r="A1696" s="140">
        <f t="shared" si="26"/>
        <v>1695</v>
      </c>
      <c r="B1696" s="143"/>
      <c r="C1696" s="144"/>
      <c r="D1696" s="145"/>
    </row>
    <row r="1697" spans="1:4" x14ac:dyDescent="0.35">
      <c r="A1697" s="140">
        <f t="shared" si="26"/>
        <v>1696</v>
      </c>
      <c r="B1697" s="143"/>
      <c r="C1697" s="144"/>
      <c r="D1697" s="145"/>
    </row>
    <row r="1698" spans="1:4" x14ac:dyDescent="0.35">
      <c r="A1698" s="140">
        <f t="shared" si="26"/>
        <v>1697</v>
      </c>
      <c r="B1698" s="143"/>
      <c r="C1698" s="144"/>
      <c r="D1698" s="145"/>
    </row>
    <row r="1699" spans="1:4" x14ac:dyDescent="0.35">
      <c r="A1699" s="140">
        <f t="shared" si="26"/>
        <v>1698</v>
      </c>
      <c r="B1699" s="143"/>
      <c r="C1699" s="144"/>
      <c r="D1699" s="145"/>
    </row>
    <row r="1700" spans="1:4" x14ac:dyDescent="0.35">
      <c r="A1700" s="140">
        <f t="shared" si="26"/>
        <v>1699</v>
      </c>
      <c r="B1700" s="143"/>
      <c r="C1700" s="144"/>
      <c r="D1700" s="145"/>
    </row>
    <row r="1701" spans="1:4" x14ac:dyDescent="0.35">
      <c r="A1701" s="140">
        <f t="shared" si="26"/>
        <v>1700</v>
      </c>
      <c r="B1701" s="143"/>
      <c r="C1701" s="144"/>
      <c r="D1701" s="145"/>
    </row>
    <row r="1702" spans="1:4" x14ac:dyDescent="0.35">
      <c r="A1702" s="140">
        <f t="shared" si="26"/>
        <v>1701</v>
      </c>
      <c r="B1702" s="143"/>
      <c r="C1702" s="144"/>
      <c r="D1702" s="145"/>
    </row>
    <row r="1703" spans="1:4" x14ac:dyDescent="0.35">
      <c r="A1703" s="140">
        <f t="shared" si="26"/>
        <v>1702</v>
      </c>
      <c r="B1703" s="143"/>
      <c r="C1703" s="144"/>
      <c r="D1703" s="145"/>
    </row>
    <row r="1704" spans="1:4" x14ac:dyDescent="0.35">
      <c r="A1704" s="140">
        <f t="shared" si="26"/>
        <v>1703</v>
      </c>
      <c r="B1704" s="143"/>
      <c r="C1704" s="144"/>
      <c r="D1704" s="145"/>
    </row>
    <row r="1705" spans="1:4" x14ac:dyDescent="0.35">
      <c r="A1705" s="140">
        <f t="shared" si="26"/>
        <v>1704</v>
      </c>
      <c r="B1705" s="143"/>
      <c r="C1705" s="144"/>
      <c r="D1705" s="145"/>
    </row>
    <row r="1706" spans="1:4" x14ac:dyDescent="0.35">
      <c r="A1706" s="140">
        <f t="shared" si="26"/>
        <v>1705</v>
      </c>
      <c r="B1706" s="143"/>
      <c r="C1706" s="144"/>
      <c r="D1706" s="145"/>
    </row>
    <row r="1707" spans="1:4" x14ac:dyDescent="0.35">
      <c r="A1707" s="140">
        <f t="shared" si="26"/>
        <v>1706</v>
      </c>
      <c r="B1707" s="143"/>
      <c r="C1707" s="144"/>
      <c r="D1707" s="145"/>
    </row>
    <row r="1708" spans="1:4" x14ac:dyDescent="0.35">
      <c r="A1708" s="140">
        <f t="shared" si="26"/>
        <v>1707</v>
      </c>
      <c r="B1708" s="143"/>
      <c r="C1708" s="144"/>
      <c r="D1708" s="145"/>
    </row>
    <row r="1709" spans="1:4" x14ac:dyDescent="0.35">
      <c r="A1709" s="140">
        <f t="shared" si="26"/>
        <v>1708</v>
      </c>
      <c r="B1709" s="143"/>
      <c r="C1709" s="144"/>
      <c r="D1709" s="145"/>
    </row>
    <row r="1710" spans="1:4" x14ac:dyDescent="0.35">
      <c r="A1710" s="140">
        <f t="shared" si="26"/>
        <v>1709</v>
      </c>
      <c r="B1710" s="143"/>
      <c r="C1710" s="144"/>
      <c r="D1710" s="145"/>
    </row>
    <row r="1711" spans="1:4" x14ac:dyDescent="0.35">
      <c r="A1711" s="140">
        <f t="shared" si="26"/>
        <v>1710</v>
      </c>
      <c r="B1711" s="143"/>
      <c r="C1711" s="144"/>
      <c r="D1711" s="145"/>
    </row>
    <row r="1712" spans="1:4" x14ac:dyDescent="0.35">
      <c r="A1712" s="140">
        <f t="shared" si="26"/>
        <v>1711</v>
      </c>
      <c r="B1712" s="143"/>
      <c r="C1712" s="144"/>
      <c r="D1712" s="145"/>
    </row>
    <row r="1713" spans="1:4" x14ac:dyDescent="0.35">
      <c r="A1713" s="140">
        <f t="shared" si="26"/>
        <v>1712</v>
      </c>
      <c r="B1713" s="143"/>
      <c r="C1713" s="144"/>
      <c r="D1713" s="145"/>
    </row>
    <row r="1714" spans="1:4" x14ac:dyDescent="0.35">
      <c r="A1714" s="140">
        <f t="shared" si="26"/>
        <v>1713</v>
      </c>
      <c r="B1714" s="143"/>
      <c r="C1714" s="144"/>
      <c r="D1714" s="145"/>
    </row>
    <row r="1715" spans="1:4" x14ac:dyDescent="0.35">
      <c r="A1715" s="140">
        <f t="shared" si="26"/>
        <v>1714</v>
      </c>
      <c r="B1715" s="143"/>
      <c r="C1715" s="144"/>
      <c r="D1715" s="145"/>
    </row>
    <row r="1716" spans="1:4" x14ac:dyDescent="0.35">
      <c r="A1716" s="140">
        <f t="shared" si="26"/>
        <v>1715</v>
      </c>
      <c r="B1716" s="143"/>
      <c r="C1716" s="144"/>
      <c r="D1716" s="145"/>
    </row>
    <row r="1717" spans="1:4" x14ac:dyDescent="0.35">
      <c r="A1717" s="140">
        <f t="shared" si="26"/>
        <v>1716</v>
      </c>
      <c r="B1717" s="143"/>
      <c r="C1717" s="144"/>
      <c r="D1717" s="145"/>
    </row>
    <row r="1718" spans="1:4" x14ac:dyDescent="0.35">
      <c r="A1718" s="140">
        <f t="shared" si="26"/>
        <v>1717</v>
      </c>
      <c r="B1718" s="143"/>
      <c r="C1718" s="144"/>
      <c r="D1718" s="145"/>
    </row>
    <row r="1719" spans="1:4" x14ac:dyDescent="0.35">
      <c r="A1719" s="140">
        <f t="shared" si="26"/>
        <v>1718</v>
      </c>
      <c r="B1719" s="143"/>
      <c r="C1719" s="144"/>
      <c r="D1719" s="145"/>
    </row>
    <row r="1720" spans="1:4" x14ac:dyDescent="0.35">
      <c r="A1720" s="140">
        <f t="shared" si="26"/>
        <v>1719</v>
      </c>
      <c r="B1720" s="143"/>
      <c r="C1720" s="144"/>
      <c r="D1720" s="145"/>
    </row>
    <row r="1721" spans="1:4" x14ac:dyDescent="0.35">
      <c r="A1721" s="140">
        <f t="shared" si="26"/>
        <v>1720</v>
      </c>
      <c r="B1721" s="143"/>
      <c r="C1721" s="144"/>
      <c r="D1721" s="145"/>
    </row>
    <row r="1722" spans="1:4" x14ac:dyDescent="0.35">
      <c r="A1722" s="140">
        <f t="shared" si="26"/>
        <v>1721</v>
      </c>
      <c r="B1722" s="143"/>
      <c r="C1722" s="144"/>
      <c r="D1722" s="145"/>
    </row>
    <row r="1723" spans="1:4" x14ac:dyDescent="0.35">
      <c r="A1723" s="140">
        <f t="shared" si="26"/>
        <v>1722</v>
      </c>
      <c r="B1723" s="143"/>
      <c r="C1723" s="144"/>
      <c r="D1723" s="145"/>
    </row>
    <row r="1724" spans="1:4" x14ac:dyDescent="0.35">
      <c r="A1724" s="140">
        <f t="shared" si="26"/>
        <v>1723</v>
      </c>
      <c r="B1724" s="143"/>
      <c r="C1724" s="144"/>
      <c r="D1724" s="145"/>
    </row>
    <row r="1725" spans="1:4" x14ac:dyDescent="0.35">
      <c r="A1725" s="140">
        <f t="shared" si="26"/>
        <v>1724</v>
      </c>
      <c r="B1725" s="143"/>
      <c r="C1725" s="144"/>
      <c r="D1725" s="145"/>
    </row>
    <row r="1726" spans="1:4" x14ac:dyDescent="0.35">
      <c r="A1726" s="140">
        <f t="shared" si="26"/>
        <v>1725</v>
      </c>
      <c r="B1726" s="143"/>
      <c r="C1726" s="144"/>
      <c r="D1726" s="145"/>
    </row>
    <row r="1727" spans="1:4" x14ac:dyDescent="0.35">
      <c r="A1727" s="140">
        <f t="shared" si="26"/>
        <v>1726</v>
      </c>
      <c r="B1727" s="143"/>
      <c r="C1727" s="144"/>
      <c r="D1727" s="145"/>
    </row>
    <row r="1728" spans="1:4" x14ac:dyDescent="0.35">
      <c r="A1728" s="140">
        <f t="shared" si="26"/>
        <v>1727</v>
      </c>
      <c r="B1728" s="143"/>
      <c r="C1728" s="144"/>
      <c r="D1728" s="145"/>
    </row>
    <row r="1729" spans="1:4" x14ac:dyDescent="0.35">
      <c r="A1729" s="140">
        <f t="shared" si="26"/>
        <v>1728</v>
      </c>
      <c r="B1729" s="143"/>
      <c r="C1729" s="144"/>
      <c r="D1729" s="145"/>
    </row>
    <row r="1730" spans="1:4" x14ac:dyDescent="0.35">
      <c r="A1730" s="140">
        <f t="shared" si="26"/>
        <v>1729</v>
      </c>
      <c r="B1730" s="143"/>
      <c r="C1730" s="144"/>
      <c r="D1730" s="145"/>
    </row>
    <row r="1731" spans="1:4" x14ac:dyDescent="0.35">
      <c r="A1731" s="140">
        <f t="shared" si="26"/>
        <v>1730</v>
      </c>
      <c r="B1731" s="143"/>
      <c r="C1731" s="144"/>
      <c r="D1731" s="145"/>
    </row>
    <row r="1732" spans="1:4" x14ac:dyDescent="0.35">
      <c r="A1732" s="140">
        <f t="shared" ref="A1732:A1795" si="27">A1731+1</f>
        <v>1731</v>
      </c>
      <c r="B1732" s="143"/>
      <c r="C1732" s="144"/>
      <c r="D1732" s="145"/>
    </row>
    <row r="1733" spans="1:4" x14ac:dyDescent="0.35">
      <c r="A1733" s="140">
        <f t="shared" si="27"/>
        <v>1732</v>
      </c>
      <c r="B1733" s="143"/>
      <c r="C1733" s="144"/>
      <c r="D1733" s="145"/>
    </row>
    <row r="1734" spans="1:4" x14ac:dyDescent="0.35">
      <c r="A1734" s="140">
        <f t="shared" si="27"/>
        <v>1733</v>
      </c>
      <c r="B1734" s="143"/>
      <c r="C1734" s="144"/>
      <c r="D1734" s="145"/>
    </row>
    <row r="1735" spans="1:4" x14ac:dyDescent="0.35">
      <c r="A1735" s="140">
        <f t="shared" si="27"/>
        <v>1734</v>
      </c>
      <c r="B1735" s="143"/>
      <c r="C1735" s="144"/>
      <c r="D1735" s="145"/>
    </row>
    <row r="1736" spans="1:4" x14ac:dyDescent="0.35">
      <c r="A1736" s="140">
        <f t="shared" si="27"/>
        <v>1735</v>
      </c>
      <c r="B1736" s="143"/>
      <c r="C1736" s="144"/>
      <c r="D1736" s="145"/>
    </row>
    <row r="1737" spans="1:4" x14ac:dyDescent="0.35">
      <c r="A1737" s="140">
        <f t="shared" si="27"/>
        <v>1736</v>
      </c>
      <c r="B1737" s="143"/>
      <c r="C1737" s="144"/>
      <c r="D1737" s="145"/>
    </row>
    <row r="1738" spans="1:4" x14ac:dyDescent="0.35">
      <c r="A1738" s="140">
        <f t="shared" si="27"/>
        <v>1737</v>
      </c>
      <c r="B1738" s="143"/>
      <c r="C1738" s="144"/>
      <c r="D1738" s="145"/>
    </row>
    <row r="1739" spans="1:4" x14ac:dyDescent="0.35">
      <c r="A1739" s="140">
        <f t="shared" si="27"/>
        <v>1738</v>
      </c>
      <c r="B1739" s="143"/>
      <c r="C1739" s="144"/>
      <c r="D1739" s="145"/>
    </row>
    <row r="1740" spans="1:4" x14ac:dyDescent="0.35">
      <c r="A1740" s="140">
        <f t="shared" si="27"/>
        <v>1739</v>
      </c>
      <c r="B1740" s="143"/>
      <c r="C1740" s="144"/>
      <c r="D1740" s="145"/>
    </row>
    <row r="1741" spans="1:4" x14ac:dyDescent="0.35">
      <c r="A1741" s="140">
        <f t="shared" si="27"/>
        <v>1740</v>
      </c>
      <c r="B1741" s="143"/>
      <c r="C1741" s="144"/>
      <c r="D1741" s="145"/>
    </row>
    <row r="1742" spans="1:4" x14ac:dyDescent="0.35">
      <c r="A1742" s="140">
        <f t="shared" si="27"/>
        <v>1741</v>
      </c>
      <c r="B1742" s="143"/>
      <c r="C1742" s="144"/>
      <c r="D1742" s="145"/>
    </row>
    <row r="1743" spans="1:4" x14ac:dyDescent="0.35">
      <c r="A1743" s="140">
        <f t="shared" si="27"/>
        <v>1742</v>
      </c>
      <c r="B1743" s="143"/>
      <c r="C1743" s="144"/>
      <c r="D1743" s="145"/>
    </row>
    <row r="1744" spans="1:4" x14ac:dyDescent="0.35">
      <c r="A1744" s="140">
        <f t="shared" si="27"/>
        <v>1743</v>
      </c>
      <c r="B1744" s="143"/>
      <c r="C1744" s="144"/>
      <c r="D1744" s="145"/>
    </row>
    <row r="1745" spans="1:4" x14ac:dyDescent="0.35">
      <c r="A1745" s="140">
        <f t="shared" si="27"/>
        <v>1744</v>
      </c>
      <c r="B1745" s="143"/>
      <c r="C1745" s="144"/>
      <c r="D1745" s="145"/>
    </row>
    <row r="1746" spans="1:4" x14ac:dyDescent="0.35">
      <c r="A1746" s="140">
        <f t="shared" si="27"/>
        <v>1745</v>
      </c>
      <c r="B1746" s="143"/>
      <c r="C1746" s="144"/>
      <c r="D1746" s="145"/>
    </row>
    <row r="1747" spans="1:4" x14ac:dyDescent="0.35">
      <c r="A1747" s="140">
        <f t="shared" si="27"/>
        <v>1746</v>
      </c>
      <c r="B1747" s="143"/>
      <c r="C1747" s="144"/>
      <c r="D1747" s="145"/>
    </row>
    <row r="1748" spans="1:4" x14ac:dyDescent="0.35">
      <c r="A1748" s="140">
        <f t="shared" si="27"/>
        <v>1747</v>
      </c>
      <c r="B1748" s="143"/>
      <c r="C1748" s="144"/>
      <c r="D1748" s="145"/>
    </row>
    <row r="1749" spans="1:4" x14ac:dyDescent="0.35">
      <c r="A1749" s="140">
        <f t="shared" si="27"/>
        <v>1748</v>
      </c>
      <c r="B1749" s="143"/>
      <c r="C1749" s="144"/>
      <c r="D1749" s="145"/>
    </row>
    <row r="1750" spans="1:4" x14ac:dyDescent="0.35">
      <c r="A1750" s="140">
        <f t="shared" si="27"/>
        <v>1749</v>
      </c>
      <c r="B1750" s="143"/>
      <c r="C1750" s="144"/>
      <c r="D1750" s="145"/>
    </row>
    <row r="1751" spans="1:4" x14ac:dyDescent="0.35">
      <c r="A1751" s="140">
        <f t="shared" si="27"/>
        <v>1750</v>
      </c>
      <c r="B1751" s="143"/>
      <c r="C1751" s="144"/>
      <c r="D1751" s="145"/>
    </row>
    <row r="1752" spans="1:4" x14ac:dyDescent="0.35">
      <c r="A1752" s="140">
        <f t="shared" si="27"/>
        <v>1751</v>
      </c>
      <c r="B1752" s="143"/>
      <c r="C1752" s="144"/>
      <c r="D1752" s="145"/>
    </row>
    <row r="1753" spans="1:4" x14ac:dyDescent="0.35">
      <c r="A1753" s="140">
        <f t="shared" si="27"/>
        <v>1752</v>
      </c>
      <c r="B1753" s="143"/>
      <c r="C1753" s="144"/>
      <c r="D1753" s="145"/>
    </row>
    <row r="1754" spans="1:4" x14ac:dyDescent="0.35">
      <c r="A1754" s="140">
        <f t="shared" si="27"/>
        <v>1753</v>
      </c>
      <c r="B1754" s="143"/>
      <c r="C1754" s="144"/>
      <c r="D1754" s="145"/>
    </row>
    <row r="1755" spans="1:4" x14ac:dyDescent="0.35">
      <c r="A1755" s="140">
        <f t="shared" si="27"/>
        <v>1754</v>
      </c>
      <c r="B1755" s="143"/>
      <c r="C1755" s="144"/>
      <c r="D1755" s="145"/>
    </row>
    <row r="1756" spans="1:4" x14ac:dyDescent="0.35">
      <c r="A1756" s="140">
        <f t="shared" si="27"/>
        <v>1755</v>
      </c>
      <c r="B1756" s="143"/>
      <c r="C1756" s="144"/>
      <c r="D1756" s="145"/>
    </row>
    <row r="1757" spans="1:4" x14ac:dyDescent="0.35">
      <c r="A1757" s="140">
        <f t="shared" si="27"/>
        <v>1756</v>
      </c>
      <c r="B1757" s="143"/>
      <c r="C1757" s="144"/>
      <c r="D1757" s="145"/>
    </row>
    <row r="1758" spans="1:4" x14ac:dyDescent="0.35">
      <c r="A1758" s="140">
        <f t="shared" si="27"/>
        <v>1757</v>
      </c>
      <c r="B1758" s="143"/>
      <c r="C1758" s="144"/>
      <c r="D1758" s="145"/>
    </row>
    <row r="1759" spans="1:4" x14ac:dyDescent="0.35">
      <c r="A1759" s="140">
        <f t="shared" si="27"/>
        <v>1758</v>
      </c>
      <c r="B1759" s="143"/>
      <c r="C1759" s="144"/>
      <c r="D1759" s="145"/>
    </row>
    <row r="1760" spans="1:4" x14ac:dyDescent="0.35">
      <c r="A1760" s="140">
        <f t="shared" si="27"/>
        <v>1759</v>
      </c>
      <c r="B1760" s="143"/>
      <c r="C1760" s="144"/>
      <c r="D1760" s="145"/>
    </row>
    <row r="1761" spans="1:4" x14ac:dyDescent="0.35">
      <c r="A1761" s="140">
        <f t="shared" si="27"/>
        <v>1760</v>
      </c>
      <c r="B1761" s="143"/>
      <c r="C1761" s="144"/>
      <c r="D1761" s="145"/>
    </row>
    <row r="1762" spans="1:4" x14ac:dyDescent="0.35">
      <c r="A1762" s="140">
        <f t="shared" si="27"/>
        <v>1761</v>
      </c>
      <c r="B1762" s="143"/>
      <c r="C1762" s="144"/>
      <c r="D1762" s="145"/>
    </row>
    <row r="1763" spans="1:4" x14ac:dyDescent="0.35">
      <c r="A1763" s="140">
        <f t="shared" si="27"/>
        <v>1762</v>
      </c>
      <c r="B1763" s="143"/>
      <c r="C1763" s="144"/>
      <c r="D1763" s="145"/>
    </row>
    <row r="1764" spans="1:4" x14ac:dyDescent="0.35">
      <c r="A1764" s="140">
        <f t="shared" si="27"/>
        <v>1763</v>
      </c>
      <c r="B1764" s="143"/>
      <c r="C1764" s="144"/>
      <c r="D1764" s="145"/>
    </row>
    <row r="1765" spans="1:4" x14ac:dyDescent="0.35">
      <c r="A1765" s="140">
        <f t="shared" si="27"/>
        <v>1764</v>
      </c>
      <c r="B1765" s="143"/>
      <c r="C1765" s="144"/>
      <c r="D1765" s="145"/>
    </row>
    <row r="1766" spans="1:4" x14ac:dyDescent="0.35">
      <c r="A1766" s="140">
        <f t="shared" si="27"/>
        <v>1765</v>
      </c>
      <c r="B1766" s="143"/>
      <c r="C1766" s="144"/>
      <c r="D1766" s="145"/>
    </row>
    <row r="1767" spans="1:4" x14ac:dyDescent="0.35">
      <c r="A1767" s="140">
        <f t="shared" si="27"/>
        <v>1766</v>
      </c>
      <c r="B1767" s="143"/>
      <c r="C1767" s="144"/>
      <c r="D1767" s="145"/>
    </row>
    <row r="1768" spans="1:4" x14ac:dyDescent="0.35">
      <c r="A1768" s="140">
        <f t="shared" si="27"/>
        <v>1767</v>
      </c>
      <c r="B1768" s="143"/>
      <c r="C1768" s="144"/>
      <c r="D1768" s="145"/>
    </row>
    <row r="1769" spans="1:4" x14ac:dyDescent="0.35">
      <c r="A1769" s="140">
        <f t="shared" si="27"/>
        <v>1768</v>
      </c>
      <c r="B1769" s="143"/>
      <c r="C1769" s="144"/>
      <c r="D1769" s="145"/>
    </row>
    <row r="1770" spans="1:4" x14ac:dyDescent="0.35">
      <c r="A1770" s="140">
        <f t="shared" si="27"/>
        <v>1769</v>
      </c>
      <c r="B1770" s="143"/>
      <c r="C1770" s="144"/>
      <c r="D1770" s="145"/>
    </row>
    <row r="1771" spans="1:4" x14ac:dyDescent="0.35">
      <c r="A1771" s="140">
        <f t="shared" si="27"/>
        <v>1770</v>
      </c>
      <c r="B1771" s="143"/>
      <c r="C1771" s="144"/>
      <c r="D1771" s="145"/>
    </row>
    <row r="1772" spans="1:4" x14ac:dyDescent="0.35">
      <c r="A1772" s="140">
        <f t="shared" si="27"/>
        <v>1771</v>
      </c>
      <c r="B1772" s="143"/>
      <c r="C1772" s="144"/>
      <c r="D1772" s="145"/>
    </row>
    <row r="1773" spans="1:4" x14ac:dyDescent="0.35">
      <c r="A1773" s="140">
        <f t="shared" si="27"/>
        <v>1772</v>
      </c>
      <c r="B1773" s="143"/>
      <c r="C1773" s="144"/>
      <c r="D1773" s="145"/>
    </row>
    <row r="1774" spans="1:4" x14ac:dyDescent="0.35">
      <c r="A1774" s="140">
        <f t="shared" si="27"/>
        <v>1773</v>
      </c>
      <c r="B1774" s="143"/>
      <c r="C1774" s="144"/>
      <c r="D1774" s="145"/>
    </row>
    <row r="1775" spans="1:4" x14ac:dyDescent="0.35">
      <c r="A1775" s="140">
        <f t="shared" si="27"/>
        <v>1774</v>
      </c>
      <c r="B1775" s="143"/>
      <c r="C1775" s="144"/>
      <c r="D1775" s="145"/>
    </row>
    <row r="1776" spans="1:4" x14ac:dyDescent="0.35">
      <c r="A1776" s="140">
        <f t="shared" si="27"/>
        <v>1775</v>
      </c>
      <c r="B1776" s="143"/>
      <c r="C1776" s="144"/>
      <c r="D1776" s="145"/>
    </row>
    <row r="1777" spans="1:4" x14ac:dyDescent="0.35">
      <c r="A1777" s="140">
        <f t="shared" si="27"/>
        <v>1776</v>
      </c>
      <c r="B1777" s="143"/>
      <c r="C1777" s="144"/>
      <c r="D1777" s="145"/>
    </row>
    <row r="1778" spans="1:4" x14ac:dyDescent="0.35">
      <c r="A1778" s="140">
        <f t="shared" si="27"/>
        <v>1777</v>
      </c>
      <c r="B1778" s="143"/>
      <c r="C1778" s="144"/>
      <c r="D1778" s="145"/>
    </row>
    <row r="1779" spans="1:4" x14ac:dyDescent="0.35">
      <c r="A1779" s="140">
        <f t="shared" si="27"/>
        <v>1778</v>
      </c>
      <c r="B1779" s="143"/>
      <c r="C1779" s="144"/>
      <c r="D1779" s="145"/>
    </row>
    <row r="1780" spans="1:4" x14ac:dyDescent="0.35">
      <c r="A1780" s="140">
        <f t="shared" si="27"/>
        <v>1779</v>
      </c>
      <c r="B1780" s="143"/>
      <c r="C1780" s="144"/>
      <c r="D1780" s="145"/>
    </row>
    <row r="1781" spans="1:4" x14ac:dyDescent="0.35">
      <c r="A1781" s="140">
        <f t="shared" si="27"/>
        <v>1780</v>
      </c>
      <c r="B1781" s="143"/>
      <c r="C1781" s="144"/>
      <c r="D1781" s="145"/>
    </row>
    <row r="1782" spans="1:4" x14ac:dyDescent="0.35">
      <c r="A1782" s="140">
        <f t="shared" si="27"/>
        <v>1781</v>
      </c>
      <c r="B1782" s="143"/>
      <c r="C1782" s="144"/>
      <c r="D1782" s="145"/>
    </row>
    <row r="1783" spans="1:4" x14ac:dyDescent="0.35">
      <c r="A1783" s="140">
        <f t="shared" si="27"/>
        <v>1782</v>
      </c>
      <c r="B1783" s="143"/>
      <c r="C1783" s="144"/>
      <c r="D1783" s="145"/>
    </row>
    <row r="1784" spans="1:4" x14ac:dyDescent="0.35">
      <c r="A1784" s="140">
        <f t="shared" si="27"/>
        <v>1783</v>
      </c>
      <c r="B1784" s="143"/>
      <c r="C1784" s="144"/>
      <c r="D1784" s="145"/>
    </row>
    <row r="1785" spans="1:4" x14ac:dyDescent="0.35">
      <c r="A1785" s="140">
        <f t="shared" si="27"/>
        <v>1784</v>
      </c>
      <c r="B1785" s="143"/>
      <c r="C1785" s="144"/>
      <c r="D1785" s="145"/>
    </row>
    <row r="1786" spans="1:4" x14ac:dyDescent="0.35">
      <c r="A1786" s="140">
        <f t="shared" si="27"/>
        <v>1785</v>
      </c>
      <c r="B1786" s="143"/>
      <c r="C1786" s="144"/>
      <c r="D1786" s="145"/>
    </row>
    <row r="1787" spans="1:4" x14ac:dyDescent="0.35">
      <c r="A1787" s="140">
        <f t="shared" si="27"/>
        <v>1786</v>
      </c>
      <c r="B1787" s="143"/>
      <c r="C1787" s="144"/>
      <c r="D1787" s="145"/>
    </row>
    <row r="1788" spans="1:4" x14ac:dyDescent="0.35">
      <c r="A1788" s="140">
        <f t="shared" si="27"/>
        <v>1787</v>
      </c>
      <c r="B1788" s="143"/>
      <c r="C1788" s="144"/>
      <c r="D1788" s="145"/>
    </row>
    <row r="1789" spans="1:4" x14ac:dyDescent="0.35">
      <c r="A1789" s="140">
        <f t="shared" si="27"/>
        <v>1788</v>
      </c>
      <c r="B1789" s="143"/>
      <c r="C1789" s="144"/>
      <c r="D1789" s="145"/>
    </row>
    <row r="1790" spans="1:4" x14ac:dyDescent="0.35">
      <c r="A1790" s="140">
        <f t="shared" si="27"/>
        <v>1789</v>
      </c>
      <c r="B1790" s="143"/>
      <c r="C1790" s="144"/>
      <c r="D1790" s="145"/>
    </row>
    <row r="1791" spans="1:4" x14ac:dyDescent="0.35">
      <c r="A1791" s="140">
        <f t="shared" si="27"/>
        <v>1790</v>
      </c>
      <c r="B1791" s="143"/>
      <c r="C1791" s="144"/>
      <c r="D1791" s="145"/>
    </row>
    <row r="1792" spans="1:4" x14ac:dyDescent="0.35">
      <c r="A1792" s="140">
        <f t="shared" si="27"/>
        <v>1791</v>
      </c>
      <c r="B1792" s="143"/>
      <c r="C1792" s="144"/>
      <c r="D1792" s="145"/>
    </row>
    <row r="1793" spans="1:4" x14ac:dyDescent="0.35">
      <c r="A1793" s="140">
        <f t="shared" si="27"/>
        <v>1792</v>
      </c>
      <c r="B1793" s="143"/>
      <c r="C1793" s="144"/>
      <c r="D1793" s="145"/>
    </row>
    <row r="1794" spans="1:4" x14ac:dyDescent="0.35">
      <c r="A1794" s="140">
        <f t="shared" si="27"/>
        <v>1793</v>
      </c>
      <c r="B1794" s="143"/>
      <c r="C1794" s="144"/>
      <c r="D1794" s="145"/>
    </row>
    <row r="1795" spans="1:4" x14ac:dyDescent="0.35">
      <c r="A1795" s="140">
        <f t="shared" si="27"/>
        <v>1794</v>
      </c>
      <c r="B1795" s="143"/>
      <c r="C1795" s="144"/>
      <c r="D1795" s="145"/>
    </row>
    <row r="1796" spans="1:4" x14ac:dyDescent="0.35">
      <c r="A1796" s="140">
        <f t="shared" ref="A1796:A1859" si="28">A1795+1</f>
        <v>1795</v>
      </c>
      <c r="B1796" s="143"/>
      <c r="C1796" s="144"/>
      <c r="D1796" s="145"/>
    </row>
    <row r="1797" spans="1:4" x14ac:dyDescent="0.35">
      <c r="A1797" s="140">
        <f t="shared" si="28"/>
        <v>1796</v>
      </c>
      <c r="B1797" s="143"/>
      <c r="C1797" s="144"/>
      <c r="D1797" s="145"/>
    </row>
    <row r="1798" spans="1:4" x14ac:dyDescent="0.35">
      <c r="A1798" s="140">
        <f t="shared" si="28"/>
        <v>1797</v>
      </c>
      <c r="B1798" s="143"/>
      <c r="C1798" s="144"/>
      <c r="D1798" s="145"/>
    </row>
    <row r="1799" spans="1:4" x14ac:dyDescent="0.35">
      <c r="A1799" s="140">
        <f t="shared" si="28"/>
        <v>1798</v>
      </c>
      <c r="B1799" s="143"/>
      <c r="C1799" s="144"/>
      <c r="D1799" s="145"/>
    </row>
    <row r="1800" spans="1:4" x14ac:dyDescent="0.35">
      <c r="A1800" s="140">
        <f t="shared" si="28"/>
        <v>1799</v>
      </c>
      <c r="B1800" s="143"/>
      <c r="C1800" s="144"/>
      <c r="D1800" s="145"/>
    </row>
    <row r="1801" spans="1:4" x14ac:dyDescent="0.35">
      <c r="A1801" s="140">
        <f t="shared" si="28"/>
        <v>1800</v>
      </c>
      <c r="B1801" s="143"/>
      <c r="C1801" s="144"/>
      <c r="D1801" s="145"/>
    </row>
    <row r="1802" spans="1:4" x14ac:dyDescent="0.35">
      <c r="A1802" s="140">
        <f t="shared" si="28"/>
        <v>1801</v>
      </c>
      <c r="B1802" s="143"/>
      <c r="C1802" s="144"/>
      <c r="D1802" s="145"/>
    </row>
    <row r="1803" spans="1:4" x14ac:dyDescent="0.35">
      <c r="A1803" s="140">
        <f t="shared" si="28"/>
        <v>1802</v>
      </c>
      <c r="B1803" s="143"/>
      <c r="C1803" s="144"/>
      <c r="D1803" s="145"/>
    </row>
    <row r="1804" spans="1:4" x14ac:dyDescent="0.35">
      <c r="A1804" s="140">
        <f t="shared" si="28"/>
        <v>1803</v>
      </c>
      <c r="B1804" s="143"/>
      <c r="C1804" s="144"/>
      <c r="D1804" s="145"/>
    </row>
    <row r="1805" spans="1:4" x14ac:dyDescent="0.35">
      <c r="A1805" s="140">
        <f t="shared" si="28"/>
        <v>1804</v>
      </c>
      <c r="B1805" s="143"/>
      <c r="C1805" s="144"/>
      <c r="D1805" s="145"/>
    </row>
    <row r="1806" spans="1:4" x14ac:dyDescent="0.35">
      <c r="A1806" s="140">
        <f t="shared" si="28"/>
        <v>1805</v>
      </c>
      <c r="B1806" s="143"/>
      <c r="C1806" s="144"/>
      <c r="D1806" s="145"/>
    </row>
    <row r="1807" spans="1:4" x14ac:dyDescent="0.35">
      <c r="A1807" s="140">
        <f t="shared" si="28"/>
        <v>1806</v>
      </c>
      <c r="B1807" s="143"/>
      <c r="C1807" s="144"/>
      <c r="D1807" s="145"/>
    </row>
    <row r="1808" spans="1:4" x14ac:dyDescent="0.35">
      <c r="A1808" s="140">
        <f t="shared" si="28"/>
        <v>1807</v>
      </c>
      <c r="B1808" s="143"/>
      <c r="C1808" s="144"/>
      <c r="D1808" s="145"/>
    </row>
    <row r="1809" spans="1:4" x14ac:dyDescent="0.35">
      <c r="A1809" s="140">
        <f t="shared" si="28"/>
        <v>1808</v>
      </c>
      <c r="B1809" s="143"/>
      <c r="C1809" s="144"/>
      <c r="D1809" s="145"/>
    </row>
    <row r="1810" spans="1:4" x14ac:dyDescent="0.35">
      <c r="A1810" s="140">
        <f t="shared" si="28"/>
        <v>1809</v>
      </c>
      <c r="B1810" s="143"/>
      <c r="C1810" s="144"/>
      <c r="D1810" s="145"/>
    </row>
    <row r="1811" spans="1:4" x14ac:dyDescent="0.35">
      <c r="A1811" s="140">
        <f t="shared" si="28"/>
        <v>1810</v>
      </c>
      <c r="B1811" s="143"/>
      <c r="C1811" s="144"/>
      <c r="D1811" s="145"/>
    </row>
    <row r="1812" spans="1:4" x14ac:dyDescent="0.35">
      <c r="A1812" s="140">
        <f t="shared" si="28"/>
        <v>1811</v>
      </c>
      <c r="B1812" s="143"/>
      <c r="C1812" s="144"/>
      <c r="D1812" s="145"/>
    </row>
    <row r="1813" spans="1:4" x14ac:dyDescent="0.35">
      <c r="A1813" s="140">
        <f t="shared" si="28"/>
        <v>1812</v>
      </c>
      <c r="B1813" s="143"/>
      <c r="C1813" s="144"/>
      <c r="D1813" s="145"/>
    </row>
    <row r="1814" spans="1:4" x14ac:dyDescent="0.35">
      <c r="A1814" s="140">
        <f t="shared" si="28"/>
        <v>1813</v>
      </c>
      <c r="B1814" s="143"/>
      <c r="C1814" s="144"/>
      <c r="D1814" s="145"/>
    </row>
    <row r="1815" spans="1:4" x14ac:dyDescent="0.35">
      <c r="A1815" s="140">
        <f t="shared" si="28"/>
        <v>1814</v>
      </c>
      <c r="B1815" s="143"/>
      <c r="C1815" s="144"/>
      <c r="D1815" s="145"/>
    </row>
    <row r="1816" spans="1:4" x14ac:dyDescent="0.35">
      <c r="A1816" s="140">
        <f t="shared" si="28"/>
        <v>1815</v>
      </c>
      <c r="B1816" s="143"/>
      <c r="C1816" s="144"/>
      <c r="D1816" s="145"/>
    </row>
    <row r="1817" spans="1:4" x14ac:dyDescent="0.35">
      <c r="A1817" s="140">
        <f t="shared" si="28"/>
        <v>1816</v>
      </c>
      <c r="B1817" s="143"/>
      <c r="C1817" s="144"/>
      <c r="D1817" s="145"/>
    </row>
    <row r="1818" spans="1:4" x14ac:dyDescent="0.35">
      <c r="A1818" s="140">
        <f t="shared" si="28"/>
        <v>1817</v>
      </c>
      <c r="B1818" s="143"/>
      <c r="C1818" s="144"/>
      <c r="D1818" s="145"/>
    </row>
    <row r="1819" spans="1:4" x14ac:dyDescent="0.35">
      <c r="A1819" s="140">
        <f t="shared" si="28"/>
        <v>1818</v>
      </c>
      <c r="B1819" s="143"/>
      <c r="C1819" s="144"/>
      <c r="D1819" s="145"/>
    </row>
    <row r="1820" spans="1:4" x14ac:dyDescent="0.35">
      <c r="A1820" s="140">
        <f t="shared" si="28"/>
        <v>1819</v>
      </c>
      <c r="B1820" s="143"/>
      <c r="C1820" s="144"/>
      <c r="D1820" s="145"/>
    </row>
    <row r="1821" spans="1:4" x14ac:dyDescent="0.35">
      <c r="A1821" s="140">
        <f t="shared" si="28"/>
        <v>1820</v>
      </c>
      <c r="B1821" s="143"/>
      <c r="C1821" s="144"/>
      <c r="D1821" s="145"/>
    </row>
    <row r="1822" spans="1:4" x14ac:dyDescent="0.35">
      <c r="A1822" s="140">
        <f t="shared" si="28"/>
        <v>1821</v>
      </c>
      <c r="B1822" s="143"/>
      <c r="C1822" s="144"/>
      <c r="D1822" s="145"/>
    </row>
    <row r="1823" spans="1:4" x14ac:dyDescent="0.35">
      <c r="A1823" s="140">
        <f t="shared" si="28"/>
        <v>1822</v>
      </c>
      <c r="B1823" s="143"/>
      <c r="C1823" s="144"/>
      <c r="D1823" s="145"/>
    </row>
    <row r="1824" spans="1:4" x14ac:dyDescent="0.35">
      <c r="A1824" s="140">
        <f t="shared" si="28"/>
        <v>1823</v>
      </c>
      <c r="B1824" s="143"/>
      <c r="C1824" s="144"/>
      <c r="D1824" s="145"/>
    </row>
    <row r="1825" spans="1:4" x14ac:dyDescent="0.35">
      <c r="A1825" s="140">
        <f t="shared" si="28"/>
        <v>1824</v>
      </c>
      <c r="B1825" s="143"/>
      <c r="C1825" s="144"/>
      <c r="D1825" s="145"/>
    </row>
    <row r="1826" spans="1:4" x14ac:dyDescent="0.35">
      <c r="A1826" s="140">
        <f t="shared" si="28"/>
        <v>1825</v>
      </c>
      <c r="B1826" s="143"/>
      <c r="C1826" s="144"/>
      <c r="D1826" s="145"/>
    </row>
    <row r="1827" spans="1:4" x14ac:dyDescent="0.35">
      <c r="A1827" s="140">
        <f t="shared" si="28"/>
        <v>1826</v>
      </c>
      <c r="B1827" s="143"/>
      <c r="C1827" s="144"/>
      <c r="D1827" s="145"/>
    </row>
    <row r="1828" spans="1:4" x14ac:dyDescent="0.35">
      <c r="A1828" s="140">
        <f t="shared" si="28"/>
        <v>1827</v>
      </c>
      <c r="B1828" s="143"/>
      <c r="C1828" s="144"/>
      <c r="D1828" s="145"/>
    </row>
    <row r="1829" spans="1:4" x14ac:dyDescent="0.35">
      <c r="A1829" s="140">
        <f t="shared" si="28"/>
        <v>1828</v>
      </c>
      <c r="B1829" s="143"/>
      <c r="C1829" s="144"/>
      <c r="D1829" s="145"/>
    </row>
    <row r="1830" spans="1:4" x14ac:dyDescent="0.35">
      <c r="A1830" s="140">
        <f t="shared" si="28"/>
        <v>1829</v>
      </c>
      <c r="B1830" s="143"/>
      <c r="C1830" s="144"/>
      <c r="D1830" s="145"/>
    </row>
    <row r="1831" spans="1:4" x14ac:dyDescent="0.35">
      <c r="A1831" s="140">
        <f t="shared" si="28"/>
        <v>1830</v>
      </c>
      <c r="B1831" s="143"/>
      <c r="C1831" s="144"/>
      <c r="D1831" s="145"/>
    </row>
    <row r="1832" spans="1:4" x14ac:dyDescent="0.35">
      <c r="A1832" s="140">
        <f t="shared" si="28"/>
        <v>1831</v>
      </c>
      <c r="B1832" s="143"/>
      <c r="C1832" s="144"/>
      <c r="D1832" s="145"/>
    </row>
    <row r="1833" spans="1:4" x14ac:dyDescent="0.35">
      <c r="A1833" s="140">
        <f t="shared" si="28"/>
        <v>1832</v>
      </c>
      <c r="B1833" s="143"/>
      <c r="C1833" s="144"/>
      <c r="D1833" s="145"/>
    </row>
    <row r="1834" spans="1:4" x14ac:dyDescent="0.35">
      <c r="A1834" s="140">
        <f t="shared" si="28"/>
        <v>1833</v>
      </c>
      <c r="B1834" s="143"/>
      <c r="C1834" s="144"/>
      <c r="D1834" s="145"/>
    </row>
    <row r="1835" spans="1:4" x14ac:dyDescent="0.35">
      <c r="A1835" s="140">
        <f t="shared" si="28"/>
        <v>1834</v>
      </c>
      <c r="B1835" s="143"/>
      <c r="C1835" s="144"/>
      <c r="D1835" s="145"/>
    </row>
    <row r="1836" spans="1:4" x14ac:dyDescent="0.35">
      <c r="A1836" s="140">
        <f t="shared" si="28"/>
        <v>1835</v>
      </c>
      <c r="B1836" s="143"/>
      <c r="C1836" s="144"/>
      <c r="D1836" s="145"/>
    </row>
    <row r="1837" spans="1:4" x14ac:dyDescent="0.35">
      <c r="A1837" s="140">
        <f t="shared" si="28"/>
        <v>1836</v>
      </c>
      <c r="B1837" s="143"/>
      <c r="C1837" s="144"/>
      <c r="D1837" s="145"/>
    </row>
    <row r="1838" spans="1:4" x14ac:dyDescent="0.35">
      <c r="A1838" s="140">
        <f t="shared" si="28"/>
        <v>1837</v>
      </c>
      <c r="B1838" s="143"/>
      <c r="C1838" s="144"/>
      <c r="D1838" s="145"/>
    </row>
    <row r="1839" spans="1:4" x14ac:dyDescent="0.35">
      <c r="A1839" s="140">
        <f t="shared" si="28"/>
        <v>1838</v>
      </c>
      <c r="B1839" s="143"/>
      <c r="C1839" s="144"/>
      <c r="D1839" s="145"/>
    </row>
    <row r="1840" spans="1:4" x14ac:dyDescent="0.35">
      <c r="A1840" s="140">
        <f t="shared" si="28"/>
        <v>1839</v>
      </c>
      <c r="B1840" s="143"/>
      <c r="C1840" s="144"/>
      <c r="D1840" s="145"/>
    </row>
    <row r="1841" spans="1:4" x14ac:dyDescent="0.35">
      <c r="A1841" s="140">
        <f t="shared" si="28"/>
        <v>1840</v>
      </c>
      <c r="B1841" s="143"/>
      <c r="C1841" s="144"/>
      <c r="D1841" s="145"/>
    </row>
    <row r="1842" spans="1:4" x14ac:dyDescent="0.35">
      <c r="A1842" s="140">
        <f t="shared" si="28"/>
        <v>1841</v>
      </c>
      <c r="B1842" s="143"/>
      <c r="C1842" s="144"/>
      <c r="D1842" s="145"/>
    </row>
    <row r="1843" spans="1:4" x14ac:dyDescent="0.35">
      <c r="A1843" s="140">
        <f t="shared" si="28"/>
        <v>1842</v>
      </c>
      <c r="B1843" s="143"/>
      <c r="C1843" s="144"/>
      <c r="D1843" s="145"/>
    </row>
    <row r="1844" spans="1:4" x14ac:dyDescent="0.35">
      <c r="A1844" s="140">
        <f t="shared" si="28"/>
        <v>1843</v>
      </c>
      <c r="B1844" s="143"/>
      <c r="C1844" s="144"/>
      <c r="D1844" s="145"/>
    </row>
    <row r="1845" spans="1:4" x14ac:dyDescent="0.35">
      <c r="A1845" s="140">
        <f t="shared" si="28"/>
        <v>1844</v>
      </c>
      <c r="B1845" s="143"/>
      <c r="C1845" s="144"/>
      <c r="D1845" s="145"/>
    </row>
    <row r="1846" spans="1:4" x14ac:dyDescent="0.35">
      <c r="A1846" s="140">
        <f t="shared" si="28"/>
        <v>1845</v>
      </c>
      <c r="B1846" s="143"/>
      <c r="C1846" s="144"/>
      <c r="D1846" s="145"/>
    </row>
    <row r="1847" spans="1:4" x14ac:dyDescent="0.35">
      <c r="A1847" s="140">
        <f t="shared" si="28"/>
        <v>1846</v>
      </c>
      <c r="B1847" s="143"/>
      <c r="C1847" s="144"/>
      <c r="D1847" s="145"/>
    </row>
    <row r="1848" spans="1:4" x14ac:dyDescent="0.35">
      <c r="A1848" s="140">
        <f t="shared" si="28"/>
        <v>1847</v>
      </c>
      <c r="B1848" s="143"/>
      <c r="C1848" s="144"/>
      <c r="D1848" s="145"/>
    </row>
    <row r="1849" spans="1:4" x14ac:dyDescent="0.35">
      <c r="A1849" s="140">
        <f t="shared" si="28"/>
        <v>1848</v>
      </c>
      <c r="B1849" s="143"/>
      <c r="C1849" s="144"/>
      <c r="D1849" s="145"/>
    </row>
    <row r="1850" spans="1:4" x14ac:dyDescent="0.35">
      <c r="A1850" s="140">
        <f t="shared" si="28"/>
        <v>1849</v>
      </c>
      <c r="B1850" s="143"/>
      <c r="C1850" s="144"/>
      <c r="D1850" s="145"/>
    </row>
    <row r="1851" spans="1:4" x14ac:dyDescent="0.35">
      <c r="A1851" s="140">
        <f t="shared" si="28"/>
        <v>1850</v>
      </c>
      <c r="B1851" s="143"/>
      <c r="C1851" s="144"/>
      <c r="D1851" s="145"/>
    </row>
    <row r="1852" spans="1:4" x14ac:dyDescent="0.35">
      <c r="A1852" s="140">
        <f t="shared" si="28"/>
        <v>1851</v>
      </c>
      <c r="B1852" s="143"/>
      <c r="C1852" s="144"/>
      <c r="D1852" s="145"/>
    </row>
    <row r="1853" spans="1:4" x14ac:dyDescent="0.35">
      <c r="A1853" s="140">
        <f t="shared" si="28"/>
        <v>1852</v>
      </c>
      <c r="B1853" s="143"/>
      <c r="C1853" s="144"/>
      <c r="D1853" s="145"/>
    </row>
    <row r="1854" spans="1:4" x14ac:dyDescent="0.35">
      <c r="A1854" s="140">
        <f t="shared" si="28"/>
        <v>1853</v>
      </c>
      <c r="B1854" s="143"/>
      <c r="C1854" s="144"/>
      <c r="D1854" s="145"/>
    </row>
    <row r="1855" spans="1:4" x14ac:dyDescent="0.35">
      <c r="A1855" s="140">
        <f t="shared" si="28"/>
        <v>1854</v>
      </c>
      <c r="B1855" s="143"/>
      <c r="C1855" s="144"/>
      <c r="D1855" s="145"/>
    </row>
    <row r="1856" spans="1:4" x14ac:dyDescent="0.35">
      <c r="A1856" s="140">
        <f t="shared" si="28"/>
        <v>1855</v>
      </c>
      <c r="B1856" s="143"/>
      <c r="C1856" s="144"/>
      <c r="D1856" s="145"/>
    </row>
    <row r="1857" spans="1:4" x14ac:dyDescent="0.35">
      <c r="A1857" s="140">
        <f t="shared" si="28"/>
        <v>1856</v>
      </c>
      <c r="B1857" s="143"/>
      <c r="C1857" s="144"/>
      <c r="D1857" s="145"/>
    </row>
    <row r="1858" spans="1:4" x14ac:dyDescent="0.35">
      <c r="A1858" s="140">
        <f t="shared" si="28"/>
        <v>1857</v>
      </c>
      <c r="B1858" s="143"/>
      <c r="C1858" s="144"/>
      <c r="D1858" s="145"/>
    </row>
    <row r="1859" spans="1:4" x14ac:dyDescent="0.35">
      <c r="A1859" s="140">
        <f t="shared" si="28"/>
        <v>1858</v>
      </c>
      <c r="B1859" s="143"/>
      <c r="C1859" s="144"/>
      <c r="D1859" s="145"/>
    </row>
    <row r="1860" spans="1:4" x14ac:dyDescent="0.35">
      <c r="A1860" s="140">
        <f t="shared" ref="A1860:A1923" si="29">A1859+1</f>
        <v>1859</v>
      </c>
      <c r="B1860" s="143"/>
      <c r="C1860" s="144"/>
      <c r="D1860" s="145"/>
    </row>
    <row r="1861" spans="1:4" x14ac:dyDescent="0.35">
      <c r="A1861" s="140">
        <f t="shared" si="29"/>
        <v>1860</v>
      </c>
      <c r="B1861" s="143"/>
      <c r="C1861" s="144"/>
      <c r="D1861" s="145"/>
    </row>
    <row r="1862" spans="1:4" x14ac:dyDescent="0.35">
      <c r="A1862" s="140">
        <f t="shared" si="29"/>
        <v>1861</v>
      </c>
      <c r="B1862" s="143"/>
      <c r="C1862" s="144"/>
      <c r="D1862" s="145"/>
    </row>
    <row r="1863" spans="1:4" x14ac:dyDescent="0.35">
      <c r="A1863" s="140">
        <f t="shared" si="29"/>
        <v>1862</v>
      </c>
      <c r="B1863" s="143"/>
      <c r="C1863" s="144"/>
      <c r="D1863" s="145"/>
    </row>
    <row r="1864" spans="1:4" x14ac:dyDescent="0.35">
      <c r="A1864" s="140">
        <f t="shared" si="29"/>
        <v>1863</v>
      </c>
      <c r="B1864" s="143"/>
      <c r="C1864" s="144"/>
      <c r="D1864" s="145"/>
    </row>
    <row r="1865" spans="1:4" x14ac:dyDescent="0.35">
      <c r="A1865" s="140">
        <f t="shared" si="29"/>
        <v>1864</v>
      </c>
      <c r="B1865" s="143"/>
      <c r="C1865" s="144"/>
      <c r="D1865" s="145"/>
    </row>
    <row r="1866" spans="1:4" x14ac:dyDescent="0.35">
      <c r="A1866" s="140">
        <f t="shared" si="29"/>
        <v>1865</v>
      </c>
      <c r="B1866" s="143"/>
      <c r="C1866" s="144"/>
      <c r="D1866" s="145"/>
    </row>
    <row r="1867" spans="1:4" x14ac:dyDescent="0.35">
      <c r="A1867" s="140">
        <f t="shared" si="29"/>
        <v>1866</v>
      </c>
      <c r="B1867" s="143"/>
      <c r="C1867" s="144"/>
      <c r="D1867" s="145"/>
    </row>
    <row r="1868" spans="1:4" x14ac:dyDescent="0.35">
      <c r="A1868" s="140">
        <f t="shared" si="29"/>
        <v>1867</v>
      </c>
      <c r="B1868" s="143"/>
      <c r="C1868" s="144"/>
      <c r="D1868" s="145"/>
    </row>
    <row r="1869" spans="1:4" x14ac:dyDescent="0.35">
      <c r="A1869" s="140">
        <f t="shared" si="29"/>
        <v>1868</v>
      </c>
      <c r="B1869" s="143"/>
      <c r="C1869" s="144"/>
      <c r="D1869" s="145"/>
    </row>
    <row r="1870" spans="1:4" x14ac:dyDescent="0.35">
      <c r="A1870" s="140">
        <f t="shared" si="29"/>
        <v>1869</v>
      </c>
      <c r="B1870" s="143"/>
      <c r="C1870" s="144"/>
      <c r="D1870" s="145"/>
    </row>
    <row r="1871" spans="1:4" x14ac:dyDescent="0.35">
      <c r="A1871" s="140">
        <f t="shared" si="29"/>
        <v>1870</v>
      </c>
      <c r="B1871" s="143"/>
      <c r="C1871" s="144"/>
      <c r="D1871" s="145"/>
    </row>
    <row r="1872" spans="1:4" x14ac:dyDescent="0.35">
      <c r="A1872" s="140">
        <f t="shared" si="29"/>
        <v>1871</v>
      </c>
      <c r="B1872" s="143"/>
      <c r="C1872" s="144"/>
      <c r="D1872" s="145"/>
    </row>
    <row r="1873" spans="1:4" x14ac:dyDescent="0.35">
      <c r="A1873" s="140">
        <f t="shared" si="29"/>
        <v>1872</v>
      </c>
      <c r="B1873" s="143"/>
      <c r="C1873" s="144"/>
      <c r="D1873" s="145"/>
    </row>
    <row r="1874" spans="1:4" x14ac:dyDescent="0.35">
      <c r="A1874" s="140">
        <f t="shared" si="29"/>
        <v>1873</v>
      </c>
      <c r="B1874" s="143"/>
      <c r="C1874" s="144"/>
      <c r="D1874" s="145"/>
    </row>
    <row r="1875" spans="1:4" x14ac:dyDescent="0.35">
      <c r="A1875" s="140">
        <f t="shared" si="29"/>
        <v>1874</v>
      </c>
      <c r="B1875" s="143"/>
      <c r="C1875" s="144"/>
      <c r="D1875" s="145"/>
    </row>
    <row r="1876" spans="1:4" x14ac:dyDescent="0.35">
      <c r="A1876" s="140">
        <f t="shared" si="29"/>
        <v>1875</v>
      </c>
      <c r="B1876" s="143"/>
      <c r="C1876" s="144"/>
      <c r="D1876" s="145"/>
    </row>
    <row r="1877" spans="1:4" x14ac:dyDescent="0.35">
      <c r="A1877" s="140">
        <f t="shared" si="29"/>
        <v>1876</v>
      </c>
      <c r="B1877" s="143"/>
      <c r="C1877" s="144"/>
      <c r="D1877" s="145"/>
    </row>
    <row r="1878" spans="1:4" x14ac:dyDescent="0.35">
      <c r="A1878" s="140">
        <f t="shared" si="29"/>
        <v>1877</v>
      </c>
      <c r="B1878" s="143"/>
      <c r="C1878" s="144"/>
      <c r="D1878" s="145"/>
    </row>
    <row r="1879" spans="1:4" x14ac:dyDescent="0.35">
      <c r="A1879" s="140">
        <f t="shared" si="29"/>
        <v>1878</v>
      </c>
      <c r="B1879" s="143"/>
      <c r="C1879" s="144"/>
      <c r="D1879" s="145"/>
    </row>
    <row r="1880" spans="1:4" x14ac:dyDescent="0.35">
      <c r="A1880" s="140">
        <f t="shared" si="29"/>
        <v>1879</v>
      </c>
      <c r="B1880" s="143"/>
      <c r="C1880" s="144"/>
      <c r="D1880" s="145"/>
    </row>
    <row r="1881" spans="1:4" x14ac:dyDescent="0.35">
      <c r="A1881" s="140">
        <f t="shared" si="29"/>
        <v>1880</v>
      </c>
      <c r="B1881" s="143"/>
      <c r="C1881" s="144"/>
      <c r="D1881" s="145"/>
    </row>
    <row r="1882" spans="1:4" x14ac:dyDescent="0.35">
      <c r="A1882" s="140">
        <f t="shared" si="29"/>
        <v>1881</v>
      </c>
      <c r="B1882" s="143"/>
      <c r="C1882" s="144"/>
      <c r="D1882" s="145"/>
    </row>
    <row r="1883" spans="1:4" x14ac:dyDescent="0.35">
      <c r="A1883" s="140">
        <f t="shared" si="29"/>
        <v>1882</v>
      </c>
      <c r="B1883" s="143"/>
      <c r="C1883" s="144"/>
      <c r="D1883" s="145"/>
    </row>
    <row r="1884" spans="1:4" x14ac:dyDescent="0.35">
      <c r="A1884" s="140">
        <f t="shared" si="29"/>
        <v>1883</v>
      </c>
      <c r="B1884" s="143"/>
      <c r="C1884" s="144"/>
      <c r="D1884" s="145"/>
    </row>
    <row r="1885" spans="1:4" x14ac:dyDescent="0.35">
      <c r="A1885" s="140">
        <f t="shared" si="29"/>
        <v>1884</v>
      </c>
      <c r="B1885" s="143"/>
      <c r="C1885" s="144"/>
      <c r="D1885" s="145"/>
    </row>
    <row r="1886" spans="1:4" x14ac:dyDescent="0.35">
      <c r="A1886" s="140">
        <f t="shared" si="29"/>
        <v>1885</v>
      </c>
      <c r="B1886" s="143"/>
      <c r="C1886" s="144"/>
      <c r="D1886" s="145"/>
    </row>
    <row r="1887" spans="1:4" x14ac:dyDescent="0.35">
      <c r="A1887" s="140">
        <f t="shared" si="29"/>
        <v>1886</v>
      </c>
      <c r="B1887" s="143"/>
      <c r="C1887" s="144"/>
      <c r="D1887" s="145"/>
    </row>
    <row r="1888" spans="1:4" x14ac:dyDescent="0.35">
      <c r="A1888" s="140">
        <f t="shared" si="29"/>
        <v>1887</v>
      </c>
      <c r="B1888" s="143"/>
      <c r="C1888" s="144"/>
      <c r="D1888" s="145"/>
    </row>
    <row r="1889" spans="1:4" x14ac:dyDescent="0.35">
      <c r="A1889" s="140">
        <f t="shared" si="29"/>
        <v>1888</v>
      </c>
      <c r="B1889" s="143"/>
      <c r="C1889" s="144"/>
      <c r="D1889" s="145"/>
    </row>
    <row r="1890" spans="1:4" x14ac:dyDescent="0.35">
      <c r="A1890" s="140">
        <f t="shared" si="29"/>
        <v>1889</v>
      </c>
      <c r="B1890" s="143"/>
      <c r="C1890" s="144"/>
      <c r="D1890" s="145"/>
    </row>
    <row r="1891" spans="1:4" x14ac:dyDescent="0.35">
      <c r="A1891" s="140">
        <f t="shared" si="29"/>
        <v>1890</v>
      </c>
      <c r="B1891" s="143"/>
      <c r="C1891" s="144"/>
      <c r="D1891" s="145"/>
    </row>
    <row r="1892" spans="1:4" x14ac:dyDescent="0.35">
      <c r="A1892" s="140">
        <f t="shared" si="29"/>
        <v>1891</v>
      </c>
      <c r="B1892" s="143"/>
      <c r="C1892" s="144"/>
      <c r="D1892" s="145"/>
    </row>
    <row r="1893" spans="1:4" x14ac:dyDescent="0.35">
      <c r="A1893" s="140">
        <f t="shared" si="29"/>
        <v>1892</v>
      </c>
      <c r="B1893" s="143"/>
      <c r="C1893" s="144"/>
      <c r="D1893" s="145"/>
    </row>
    <row r="1894" spans="1:4" x14ac:dyDescent="0.35">
      <c r="A1894" s="140">
        <f t="shared" si="29"/>
        <v>1893</v>
      </c>
      <c r="B1894" s="143"/>
      <c r="C1894" s="144"/>
      <c r="D1894" s="145"/>
    </row>
    <row r="1895" spans="1:4" x14ac:dyDescent="0.35">
      <c r="A1895" s="140">
        <f t="shared" si="29"/>
        <v>1894</v>
      </c>
      <c r="B1895" s="143"/>
      <c r="C1895" s="144"/>
      <c r="D1895" s="145"/>
    </row>
    <row r="1896" spans="1:4" x14ac:dyDescent="0.35">
      <c r="A1896" s="140">
        <f t="shared" si="29"/>
        <v>1895</v>
      </c>
      <c r="B1896" s="143"/>
      <c r="C1896" s="144"/>
      <c r="D1896" s="145"/>
    </row>
    <row r="1897" spans="1:4" x14ac:dyDescent="0.35">
      <c r="A1897" s="140">
        <f t="shared" si="29"/>
        <v>1896</v>
      </c>
      <c r="B1897" s="143"/>
      <c r="C1897" s="144"/>
      <c r="D1897" s="145"/>
    </row>
    <row r="1898" spans="1:4" x14ac:dyDescent="0.35">
      <c r="A1898" s="140">
        <f t="shared" si="29"/>
        <v>1897</v>
      </c>
      <c r="B1898" s="143"/>
      <c r="C1898" s="144"/>
      <c r="D1898" s="145"/>
    </row>
    <row r="1899" spans="1:4" x14ac:dyDescent="0.35">
      <c r="A1899" s="140">
        <f t="shared" si="29"/>
        <v>1898</v>
      </c>
      <c r="B1899" s="143"/>
      <c r="C1899" s="144"/>
      <c r="D1899" s="145"/>
    </row>
    <row r="1900" spans="1:4" x14ac:dyDescent="0.35">
      <c r="A1900" s="140">
        <f t="shared" si="29"/>
        <v>1899</v>
      </c>
      <c r="B1900" s="143"/>
      <c r="C1900" s="144"/>
      <c r="D1900" s="145"/>
    </row>
    <row r="1901" spans="1:4" x14ac:dyDescent="0.35">
      <c r="A1901" s="140">
        <f t="shared" si="29"/>
        <v>1900</v>
      </c>
      <c r="B1901" s="143"/>
      <c r="C1901" s="144"/>
      <c r="D1901" s="145"/>
    </row>
    <row r="1902" spans="1:4" x14ac:dyDescent="0.35">
      <c r="A1902" s="140">
        <f t="shared" si="29"/>
        <v>1901</v>
      </c>
      <c r="B1902" s="143"/>
      <c r="C1902" s="144"/>
      <c r="D1902" s="145"/>
    </row>
    <row r="1903" spans="1:4" x14ac:dyDescent="0.35">
      <c r="A1903" s="140">
        <f t="shared" si="29"/>
        <v>1902</v>
      </c>
      <c r="B1903" s="143"/>
      <c r="C1903" s="144"/>
      <c r="D1903" s="145"/>
    </row>
    <row r="1904" spans="1:4" x14ac:dyDescent="0.35">
      <c r="A1904" s="140">
        <f t="shared" si="29"/>
        <v>1903</v>
      </c>
      <c r="B1904" s="143"/>
      <c r="C1904" s="144"/>
      <c r="D1904" s="145"/>
    </row>
    <row r="1905" spans="1:4" x14ac:dyDescent="0.35">
      <c r="A1905" s="140">
        <f t="shared" si="29"/>
        <v>1904</v>
      </c>
      <c r="B1905" s="143"/>
      <c r="C1905" s="144"/>
      <c r="D1905" s="145"/>
    </row>
    <row r="1906" spans="1:4" x14ac:dyDescent="0.35">
      <c r="A1906" s="140">
        <f t="shared" si="29"/>
        <v>1905</v>
      </c>
      <c r="B1906" s="143"/>
      <c r="C1906" s="144"/>
      <c r="D1906" s="145"/>
    </row>
    <row r="1907" spans="1:4" x14ac:dyDescent="0.35">
      <c r="A1907" s="140">
        <f t="shared" si="29"/>
        <v>1906</v>
      </c>
      <c r="B1907" s="143"/>
      <c r="C1907" s="144"/>
      <c r="D1907" s="145"/>
    </row>
    <row r="1908" spans="1:4" x14ac:dyDescent="0.35">
      <c r="A1908" s="140">
        <f t="shared" si="29"/>
        <v>1907</v>
      </c>
      <c r="B1908" s="143"/>
      <c r="C1908" s="144"/>
      <c r="D1908" s="145"/>
    </row>
    <row r="1909" spans="1:4" x14ac:dyDescent="0.35">
      <c r="A1909" s="140">
        <f t="shared" si="29"/>
        <v>1908</v>
      </c>
      <c r="B1909" s="143"/>
      <c r="C1909" s="144"/>
      <c r="D1909" s="145"/>
    </row>
    <row r="1910" spans="1:4" x14ac:dyDescent="0.35">
      <c r="A1910" s="140">
        <f t="shared" si="29"/>
        <v>1909</v>
      </c>
      <c r="B1910" s="143"/>
      <c r="C1910" s="144"/>
      <c r="D1910" s="145"/>
    </row>
    <row r="1911" spans="1:4" x14ac:dyDescent="0.35">
      <c r="A1911" s="140">
        <f t="shared" si="29"/>
        <v>1910</v>
      </c>
      <c r="B1911" s="143"/>
      <c r="C1911" s="144"/>
      <c r="D1911" s="145"/>
    </row>
    <row r="1912" spans="1:4" x14ac:dyDescent="0.35">
      <c r="A1912" s="140">
        <f t="shared" si="29"/>
        <v>1911</v>
      </c>
      <c r="B1912" s="143"/>
      <c r="C1912" s="144"/>
      <c r="D1912" s="145"/>
    </row>
    <row r="1913" spans="1:4" x14ac:dyDescent="0.35">
      <c r="A1913" s="140">
        <f t="shared" si="29"/>
        <v>1912</v>
      </c>
      <c r="B1913" s="143"/>
      <c r="C1913" s="144"/>
      <c r="D1913" s="145"/>
    </row>
    <row r="1914" spans="1:4" x14ac:dyDescent="0.35">
      <c r="A1914" s="140">
        <f t="shared" si="29"/>
        <v>1913</v>
      </c>
      <c r="B1914" s="143"/>
      <c r="C1914" s="144"/>
      <c r="D1914" s="145"/>
    </row>
    <row r="1915" spans="1:4" x14ac:dyDescent="0.35">
      <c r="A1915" s="140">
        <f t="shared" si="29"/>
        <v>1914</v>
      </c>
      <c r="B1915" s="143"/>
      <c r="C1915" s="144"/>
      <c r="D1915" s="145"/>
    </row>
    <row r="1916" spans="1:4" x14ac:dyDescent="0.35">
      <c r="A1916" s="140">
        <f t="shared" si="29"/>
        <v>1915</v>
      </c>
      <c r="B1916" s="143"/>
      <c r="C1916" s="144"/>
      <c r="D1916" s="145"/>
    </row>
    <row r="1917" spans="1:4" x14ac:dyDescent="0.35">
      <c r="A1917" s="140">
        <f t="shared" si="29"/>
        <v>1916</v>
      </c>
      <c r="B1917" s="143"/>
      <c r="C1917" s="144"/>
      <c r="D1917" s="145"/>
    </row>
    <row r="1918" spans="1:4" x14ac:dyDescent="0.35">
      <c r="A1918" s="140">
        <f t="shared" si="29"/>
        <v>1917</v>
      </c>
      <c r="B1918" s="143"/>
      <c r="C1918" s="144"/>
      <c r="D1918" s="145"/>
    </row>
    <row r="1919" spans="1:4" x14ac:dyDescent="0.35">
      <c r="A1919" s="140">
        <f t="shared" si="29"/>
        <v>1918</v>
      </c>
      <c r="B1919" s="143"/>
      <c r="C1919" s="144"/>
      <c r="D1919" s="145"/>
    </row>
    <row r="1920" spans="1:4" x14ac:dyDescent="0.35">
      <c r="A1920" s="140">
        <f t="shared" si="29"/>
        <v>1919</v>
      </c>
      <c r="B1920" s="143"/>
      <c r="C1920" s="144"/>
      <c r="D1920" s="145"/>
    </row>
    <row r="1921" spans="1:4" x14ac:dyDescent="0.35">
      <c r="A1921" s="140">
        <f t="shared" si="29"/>
        <v>1920</v>
      </c>
      <c r="B1921" s="143"/>
      <c r="C1921" s="144"/>
      <c r="D1921" s="145"/>
    </row>
    <row r="1922" spans="1:4" x14ac:dyDescent="0.35">
      <c r="A1922" s="140">
        <f t="shared" si="29"/>
        <v>1921</v>
      </c>
      <c r="B1922" s="143"/>
      <c r="C1922" s="144"/>
      <c r="D1922" s="145"/>
    </row>
    <row r="1923" spans="1:4" x14ac:dyDescent="0.35">
      <c r="A1923" s="140">
        <f t="shared" si="29"/>
        <v>1922</v>
      </c>
      <c r="B1923" s="143"/>
      <c r="C1923" s="144"/>
      <c r="D1923" s="145"/>
    </row>
    <row r="1924" spans="1:4" x14ac:dyDescent="0.35">
      <c r="A1924" s="140">
        <f t="shared" ref="A1924:A1987" si="30">A1923+1</f>
        <v>1923</v>
      </c>
      <c r="B1924" s="143"/>
      <c r="C1924" s="144"/>
      <c r="D1924" s="145"/>
    </row>
    <row r="1925" spans="1:4" x14ac:dyDescent="0.35">
      <c r="A1925" s="140">
        <f t="shared" si="30"/>
        <v>1924</v>
      </c>
      <c r="B1925" s="143"/>
      <c r="C1925" s="144"/>
      <c r="D1925" s="145"/>
    </row>
    <row r="1926" spans="1:4" x14ac:dyDescent="0.35">
      <c r="A1926" s="140">
        <f t="shared" si="30"/>
        <v>1925</v>
      </c>
      <c r="B1926" s="143"/>
      <c r="C1926" s="144"/>
      <c r="D1926" s="145"/>
    </row>
    <row r="1927" spans="1:4" x14ac:dyDescent="0.35">
      <c r="A1927" s="140">
        <f t="shared" si="30"/>
        <v>1926</v>
      </c>
      <c r="B1927" s="143"/>
      <c r="C1927" s="144"/>
      <c r="D1927" s="145"/>
    </row>
    <row r="1928" spans="1:4" x14ac:dyDescent="0.35">
      <c r="A1928" s="140">
        <f t="shared" si="30"/>
        <v>1927</v>
      </c>
      <c r="B1928" s="143"/>
      <c r="C1928" s="144"/>
      <c r="D1928" s="145"/>
    </row>
    <row r="1929" spans="1:4" x14ac:dyDescent="0.35">
      <c r="A1929" s="140">
        <f t="shared" si="30"/>
        <v>1928</v>
      </c>
      <c r="B1929" s="143"/>
      <c r="C1929" s="144"/>
      <c r="D1929" s="145"/>
    </row>
    <row r="1930" spans="1:4" x14ac:dyDescent="0.35">
      <c r="A1930" s="140">
        <f t="shared" si="30"/>
        <v>1929</v>
      </c>
      <c r="B1930" s="143"/>
      <c r="C1930" s="144"/>
      <c r="D1930" s="145"/>
    </row>
    <row r="1931" spans="1:4" x14ac:dyDescent="0.35">
      <c r="A1931" s="140">
        <f t="shared" si="30"/>
        <v>1930</v>
      </c>
      <c r="B1931" s="143"/>
      <c r="C1931" s="144"/>
      <c r="D1931" s="145"/>
    </row>
    <row r="1932" spans="1:4" x14ac:dyDescent="0.35">
      <c r="A1932" s="140">
        <f t="shared" si="30"/>
        <v>1931</v>
      </c>
      <c r="B1932" s="143"/>
      <c r="C1932" s="144"/>
      <c r="D1932" s="145"/>
    </row>
    <row r="1933" spans="1:4" x14ac:dyDescent="0.35">
      <c r="A1933" s="140">
        <f t="shared" si="30"/>
        <v>1932</v>
      </c>
      <c r="B1933" s="143"/>
      <c r="C1933" s="144"/>
      <c r="D1933" s="145"/>
    </row>
    <row r="1934" spans="1:4" x14ac:dyDescent="0.35">
      <c r="A1934" s="140">
        <f t="shared" si="30"/>
        <v>1933</v>
      </c>
      <c r="B1934" s="143"/>
      <c r="C1934" s="144"/>
      <c r="D1934" s="145"/>
    </row>
    <row r="1935" spans="1:4" x14ac:dyDescent="0.35">
      <c r="A1935" s="140">
        <f t="shared" si="30"/>
        <v>1934</v>
      </c>
      <c r="B1935" s="143"/>
      <c r="C1935" s="144"/>
      <c r="D1935" s="145"/>
    </row>
    <row r="1936" spans="1:4" x14ac:dyDescent="0.35">
      <c r="A1936" s="140">
        <f t="shared" si="30"/>
        <v>1935</v>
      </c>
      <c r="B1936" s="143"/>
      <c r="C1936" s="144"/>
      <c r="D1936" s="145"/>
    </row>
    <row r="1937" spans="1:4" x14ac:dyDescent="0.35">
      <c r="A1937" s="140">
        <f t="shared" si="30"/>
        <v>1936</v>
      </c>
      <c r="B1937" s="143"/>
      <c r="C1937" s="144"/>
      <c r="D1937" s="145"/>
    </row>
    <row r="1938" spans="1:4" x14ac:dyDescent="0.35">
      <c r="A1938" s="140">
        <f t="shared" si="30"/>
        <v>1937</v>
      </c>
      <c r="B1938" s="143"/>
      <c r="C1938" s="144"/>
      <c r="D1938" s="145"/>
    </row>
    <row r="1939" spans="1:4" x14ac:dyDescent="0.35">
      <c r="A1939" s="140">
        <f t="shared" si="30"/>
        <v>1938</v>
      </c>
      <c r="B1939" s="143"/>
      <c r="C1939" s="144"/>
      <c r="D1939" s="145"/>
    </row>
    <row r="1940" spans="1:4" x14ac:dyDescent="0.35">
      <c r="A1940" s="140">
        <f t="shared" si="30"/>
        <v>1939</v>
      </c>
      <c r="B1940" s="143"/>
      <c r="C1940" s="144"/>
      <c r="D1940" s="145"/>
    </row>
    <row r="1941" spans="1:4" x14ac:dyDescent="0.35">
      <c r="A1941" s="140">
        <f t="shared" si="30"/>
        <v>1940</v>
      </c>
      <c r="B1941" s="143"/>
      <c r="C1941" s="144"/>
      <c r="D1941" s="145"/>
    </row>
    <row r="1942" spans="1:4" x14ac:dyDescent="0.35">
      <c r="A1942" s="140">
        <f t="shared" si="30"/>
        <v>1941</v>
      </c>
      <c r="B1942" s="143"/>
      <c r="C1942" s="144"/>
      <c r="D1942" s="145"/>
    </row>
    <row r="1943" spans="1:4" x14ac:dyDescent="0.35">
      <c r="A1943" s="140">
        <f t="shared" si="30"/>
        <v>1942</v>
      </c>
      <c r="B1943" s="143"/>
      <c r="C1943" s="144"/>
      <c r="D1943" s="145"/>
    </row>
    <row r="1944" spans="1:4" x14ac:dyDescent="0.35">
      <c r="A1944" s="140">
        <f t="shared" si="30"/>
        <v>1943</v>
      </c>
      <c r="B1944" s="143"/>
      <c r="C1944" s="144"/>
      <c r="D1944" s="145"/>
    </row>
    <row r="1945" spans="1:4" x14ac:dyDescent="0.35">
      <c r="A1945" s="140">
        <f t="shared" si="30"/>
        <v>1944</v>
      </c>
      <c r="B1945" s="143"/>
      <c r="C1945" s="144"/>
      <c r="D1945" s="145"/>
    </row>
    <row r="1946" spans="1:4" x14ac:dyDescent="0.35">
      <c r="A1946" s="140">
        <f t="shared" si="30"/>
        <v>1945</v>
      </c>
      <c r="B1946" s="143"/>
      <c r="C1946" s="144"/>
      <c r="D1946" s="145"/>
    </row>
    <row r="1947" spans="1:4" x14ac:dyDescent="0.35">
      <c r="A1947" s="140">
        <f t="shared" si="30"/>
        <v>1946</v>
      </c>
      <c r="B1947" s="143"/>
      <c r="C1947" s="144"/>
      <c r="D1947" s="145"/>
    </row>
    <row r="1948" spans="1:4" x14ac:dyDescent="0.35">
      <c r="A1948" s="140">
        <f t="shared" si="30"/>
        <v>1947</v>
      </c>
      <c r="B1948" s="143"/>
      <c r="C1948" s="144"/>
      <c r="D1948" s="145"/>
    </row>
    <row r="1949" spans="1:4" x14ac:dyDescent="0.35">
      <c r="A1949" s="140">
        <f t="shared" si="30"/>
        <v>1948</v>
      </c>
      <c r="B1949" s="143"/>
      <c r="C1949" s="144"/>
      <c r="D1949" s="145"/>
    </row>
    <row r="1950" spans="1:4" x14ac:dyDescent="0.35">
      <c r="A1950" s="140">
        <f t="shared" si="30"/>
        <v>1949</v>
      </c>
      <c r="B1950" s="143"/>
      <c r="C1950" s="144"/>
      <c r="D1950" s="145"/>
    </row>
    <row r="1951" spans="1:4" x14ac:dyDescent="0.35">
      <c r="A1951" s="140">
        <f t="shared" si="30"/>
        <v>1950</v>
      </c>
      <c r="B1951" s="143"/>
      <c r="C1951" s="144"/>
      <c r="D1951" s="145"/>
    </row>
    <row r="1952" spans="1:4" x14ac:dyDescent="0.35">
      <c r="A1952" s="140">
        <f t="shared" si="30"/>
        <v>1951</v>
      </c>
      <c r="B1952" s="143"/>
      <c r="C1952" s="144"/>
      <c r="D1952" s="145"/>
    </row>
    <row r="1953" spans="1:4" x14ac:dyDescent="0.35">
      <c r="A1953" s="140">
        <f t="shared" si="30"/>
        <v>1952</v>
      </c>
      <c r="B1953" s="143"/>
      <c r="C1953" s="144"/>
      <c r="D1953" s="145"/>
    </row>
    <row r="1954" spans="1:4" x14ac:dyDescent="0.35">
      <c r="A1954" s="140">
        <f t="shared" si="30"/>
        <v>1953</v>
      </c>
      <c r="B1954" s="143"/>
      <c r="C1954" s="144"/>
      <c r="D1954" s="145"/>
    </row>
    <row r="1955" spans="1:4" x14ac:dyDescent="0.35">
      <c r="A1955" s="140">
        <f t="shared" si="30"/>
        <v>1954</v>
      </c>
      <c r="B1955" s="143"/>
      <c r="C1955" s="144"/>
      <c r="D1955" s="145"/>
    </row>
    <row r="1956" spans="1:4" x14ac:dyDescent="0.35">
      <c r="A1956" s="140">
        <f t="shared" si="30"/>
        <v>1955</v>
      </c>
      <c r="B1956" s="143"/>
      <c r="C1956" s="144"/>
      <c r="D1956" s="145"/>
    </row>
    <row r="1957" spans="1:4" x14ac:dyDescent="0.35">
      <c r="A1957" s="140">
        <f t="shared" si="30"/>
        <v>1956</v>
      </c>
      <c r="B1957" s="143"/>
      <c r="C1957" s="144"/>
      <c r="D1957" s="145"/>
    </row>
    <row r="1958" spans="1:4" x14ac:dyDescent="0.35">
      <c r="A1958" s="140">
        <f t="shared" si="30"/>
        <v>1957</v>
      </c>
      <c r="B1958" s="143"/>
      <c r="C1958" s="144"/>
      <c r="D1958" s="145"/>
    </row>
    <row r="1959" spans="1:4" x14ac:dyDescent="0.35">
      <c r="A1959" s="140">
        <f t="shared" si="30"/>
        <v>1958</v>
      </c>
      <c r="B1959" s="143"/>
      <c r="C1959" s="144"/>
      <c r="D1959" s="145"/>
    </row>
    <row r="1960" spans="1:4" x14ac:dyDescent="0.35">
      <c r="A1960" s="140">
        <f t="shared" si="30"/>
        <v>1959</v>
      </c>
      <c r="B1960" s="143"/>
      <c r="C1960" s="144"/>
      <c r="D1960" s="145"/>
    </row>
    <row r="1961" spans="1:4" x14ac:dyDescent="0.35">
      <c r="A1961" s="140">
        <f t="shared" si="30"/>
        <v>1960</v>
      </c>
      <c r="B1961" s="143"/>
      <c r="C1961" s="144"/>
      <c r="D1961" s="145"/>
    </row>
    <row r="1962" spans="1:4" x14ac:dyDescent="0.35">
      <c r="A1962" s="140">
        <f t="shared" si="30"/>
        <v>1961</v>
      </c>
      <c r="B1962" s="143"/>
      <c r="C1962" s="144"/>
      <c r="D1962" s="145"/>
    </row>
    <row r="1963" spans="1:4" x14ac:dyDescent="0.35">
      <c r="A1963" s="140">
        <f t="shared" si="30"/>
        <v>1962</v>
      </c>
      <c r="B1963" s="143"/>
      <c r="C1963" s="144"/>
      <c r="D1963" s="145"/>
    </row>
    <row r="1964" spans="1:4" x14ac:dyDescent="0.35">
      <c r="A1964" s="140">
        <f t="shared" si="30"/>
        <v>1963</v>
      </c>
      <c r="B1964" s="143"/>
      <c r="C1964" s="144"/>
      <c r="D1964" s="145"/>
    </row>
    <row r="1965" spans="1:4" x14ac:dyDescent="0.35">
      <c r="A1965" s="140">
        <f t="shared" si="30"/>
        <v>1964</v>
      </c>
      <c r="B1965" s="143"/>
      <c r="C1965" s="144"/>
      <c r="D1965" s="145"/>
    </row>
    <row r="1966" spans="1:4" x14ac:dyDescent="0.35">
      <c r="A1966" s="140">
        <f t="shared" si="30"/>
        <v>1965</v>
      </c>
      <c r="B1966" s="143"/>
      <c r="C1966" s="144"/>
      <c r="D1966" s="145"/>
    </row>
    <row r="1967" spans="1:4" x14ac:dyDescent="0.35">
      <c r="A1967" s="140">
        <f t="shared" si="30"/>
        <v>1966</v>
      </c>
      <c r="B1967" s="143"/>
      <c r="C1967" s="144"/>
      <c r="D1967" s="145"/>
    </row>
    <row r="1968" spans="1:4" x14ac:dyDescent="0.35">
      <c r="A1968" s="140">
        <f t="shared" si="30"/>
        <v>1967</v>
      </c>
      <c r="B1968" s="143"/>
      <c r="C1968" s="144"/>
      <c r="D1968" s="145"/>
    </row>
    <row r="1969" spans="1:4" x14ac:dyDescent="0.35">
      <c r="A1969" s="140">
        <f t="shared" si="30"/>
        <v>1968</v>
      </c>
      <c r="B1969" s="143"/>
      <c r="C1969" s="144"/>
      <c r="D1969" s="145"/>
    </row>
    <row r="1970" spans="1:4" x14ac:dyDescent="0.35">
      <c r="A1970" s="140">
        <f t="shared" si="30"/>
        <v>1969</v>
      </c>
      <c r="B1970" s="143"/>
      <c r="C1970" s="144"/>
      <c r="D1970" s="145"/>
    </row>
    <row r="1971" spans="1:4" x14ac:dyDescent="0.35">
      <c r="A1971" s="140">
        <f t="shared" si="30"/>
        <v>1970</v>
      </c>
      <c r="B1971" s="143"/>
      <c r="C1971" s="144"/>
      <c r="D1971" s="145"/>
    </row>
    <row r="1972" spans="1:4" x14ac:dyDescent="0.35">
      <c r="A1972" s="140">
        <f t="shared" si="30"/>
        <v>1971</v>
      </c>
      <c r="B1972" s="143"/>
      <c r="C1972" s="144"/>
      <c r="D1972" s="145"/>
    </row>
    <row r="1973" spans="1:4" x14ac:dyDescent="0.35">
      <c r="A1973" s="140">
        <f t="shared" si="30"/>
        <v>1972</v>
      </c>
      <c r="B1973" s="143"/>
      <c r="C1973" s="144"/>
      <c r="D1973" s="145"/>
    </row>
    <row r="1974" spans="1:4" x14ac:dyDescent="0.35">
      <c r="A1974" s="140">
        <f t="shared" si="30"/>
        <v>1973</v>
      </c>
      <c r="B1974" s="143"/>
      <c r="C1974" s="144"/>
      <c r="D1974" s="145"/>
    </row>
    <row r="1975" spans="1:4" x14ac:dyDescent="0.35">
      <c r="A1975" s="140">
        <f t="shared" si="30"/>
        <v>1974</v>
      </c>
      <c r="B1975" s="143"/>
      <c r="C1975" s="144"/>
      <c r="D1975" s="145"/>
    </row>
    <row r="1976" spans="1:4" x14ac:dyDescent="0.35">
      <c r="A1976" s="140">
        <f t="shared" si="30"/>
        <v>1975</v>
      </c>
      <c r="B1976" s="143"/>
      <c r="C1976" s="144"/>
      <c r="D1976" s="145"/>
    </row>
    <row r="1977" spans="1:4" x14ac:dyDescent="0.35">
      <c r="A1977" s="140">
        <f t="shared" si="30"/>
        <v>1976</v>
      </c>
      <c r="B1977" s="143"/>
      <c r="C1977" s="144"/>
      <c r="D1977" s="145"/>
    </row>
    <row r="1978" spans="1:4" x14ac:dyDescent="0.35">
      <c r="A1978" s="140">
        <f t="shared" si="30"/>
        <v>1977</v>
      </c>
      <c r="B1978" s="143"/>
      <c r="C1978" s="144"/>
      <c r="D1978" s="145"/>
    </row>
    <row r="1979" spans="1:4" x14ac:dyDescent="0.35">
      <c r="A1979" s="140">
        <f t="shared" si="30"/>
        <v>1978</v>
      </c>
      <c r="B1979" s="143"/>
      <c r="C1979" s="144"/>
      <c r="D1979" s="145"/>
    </row>
    <row r="1980" spans="1:4" x14ac:dyDescent="0.35">
      <c r="A1980" s="140">
        <f t="shared" si="30"/>
        <v>1979</v>
      </c>
      <c r="B1980" s="143"/>
      <c r="C1980" s="144"/>
      <c r="D1980" s="145"/>
    </row>
    <row r="1981" spans="1:4" x14ac:dyDescent="0.35">
      <c r="A1981" s="140">
        <f t="shared" si="30"/>
        <v>1980</v>
      </c>
      <c r="B1981" s="143"/>
      <c r="C1981" s="144"/>
      <c r="D1981" s="145"/>
    </row>
    <row r="1982" spans="1:4" x14ac:dyDescent="0.35">
      <c r="A1982" s="140">
        <f t="shared" si="30"/>
        <v>1981</v>
      </c>
      <c r="B1982" s="143"/>
      <c r="C1982" s="144"/>
      <c r="D1982" s="145"/>
    </row>
    <row r="1983" spans="1:4" x14ac:dyDescent="0.35">
      <c r="A1983" s="140">
        <f t="shared" si="30"/>
        <v>1982</v>
      </c>
      <c r="B1983" s="143"/>
      <c r="C1983" s="144"/>
      <c r="D1983" s="145"/>
    </row>
    <row r="1984" spans="1:4" x14ac:dyDescent="0.35">
      <c r="A1984" s="140">
        <f t="shared" si="30"/>
        <v>1983</v>
      </c>
      <c r="B1984" s="143"/>
      <c r="C1984" s="144"/>
      <c r="D1984" s="145"/>
    </row>
    <row r="1985" spans="1:4" x14ac:dyDescent="0.35">
      <c r="A1985" s="140">
        <f t="shared" si="30"/>
        <v>1984</v>
      </c>
      <c r="B1985" s="143"/>
      <c r="C1985" s="144"/>
      <c r="D1985" s="145"/>
    </row>
    <row r="1986" spans="1:4" x14ac:dyDescent="0.35">
      <c r="A1986" s="140">
        <f t="shared" si="30"/>
        <v>1985</v>
      </c>
      <c r="B1986" s="143"/>
      <c r="C1986" s="144"/>
      <c r="D1986" s="145"/>
    </row>
    <row r="1987" spans="1:4" x14ac:dyDescent="0.35">
      <c r="A1987" s="140">
        <f t="shared" si="30"/>
        <v>1986</v>
      </c>
      <c r="B1987" s="143"/>
      <c r="C1987" s="144"/>
      <c r="D1987" s="145"/>
    </row>
    <row r="1988" spans="1:4" x14ac:dyDescent="0.35">
      <c r="A1988" s="140">
        <f t="shared" ref="A1988:A2051" si="31">A1987+1</f>
        <v>1987</v>
      </c>
      <c r="B1988" s="143"/>
      <c r="C1988" s="144"/>
      <c r="D1988" s="145"/>
    </row>
    <row r="1989" spans="1:4" x14ac:dyDescent="0.35">
      <c r="A1989" s="140">
        <f t="shared" si="31"/>
        <v>1988</v>
      </c>
      <c r="B1989" s="143"/>
      <c r="C1989" s="144"/>
      <c r="D1989" s="145"/>
    </row>
    <row r="1990" spans="1:4" x14ac:dyDescent="0.35">
      <c r="A1990" s="140">
        <f t="shared" si="31"/>
        <v>1989</v>
      </c>
      <c r="B1990" s="143"/>
      <c r="C1990" s="144"/>
      <c r="D1990" s="145"/>
    </row>
    <row r="1991" spans="1:4" x14ac:dyDescent="0.35">
      <c r="A1991" s="140">
        <f t="shared" si="31"/>
        <v>1990</v>
      </c>
      <c r="B1991" s="143"/>
      <c r="C1991" s="144"/>
      <c r="D1991" s="145"/>
    </row>
    <row r="1992" spans="1:4" x14ac:dyDescent="0.35">
      <c r="A1992" s="140">
        <f t="shared" si="31"/>
        <v>1991</v>
      </c>
      <c r="B1992" s="143"/>
      <c r="C1992" s="144"/>
      <c r="D1992" s="145"/>
    </row>
    <row r="1993" spans="1:4" x14ac:dyDescent="0.35">
      <c r="A1993" s="140">
        <f t="shared" si="31"/>
        <v>1992</v>
      </c>
      <c r="B1993" s="143"/>
      <c r="C1993" s="144"/>
      <c r="D1993" s="145"/>
    </row>
    <row r="1994" spans="1:4" x14ac:dyDescent="0.35">
      <c r="A1994" s="140">
        <f t="shared" si="31"/>
        <v>1993</v>
      </c>
      <c r="B1994" s="143"/>
      <c r="C1994" s="144"/>
      <c r="D1994" s="145"/>
    </row>
    <row r="1995" spans="1:4" x14ac:dyDescent="0.35">
      <c r="A1995" s="140">
        <f t="shared" si="31"/>
        <v>1994</v>
      </c>
      <c r="B1995" s="143"/>
      <c r="C1995" s="144"/>
      <c r="D1995" s="145"/>
    </row>
    <row r="1996" spans="1:4" x14ac:dyDescent="0.35">
      <c r="A1996" s="140">
        <f t="shared" si="31"/>
        <v>1995</v>
      </c>
      <c r="B1996" s="143"/>
      <c r="C1996" s="144"/>
      <c r="D1996" s="145"/>
    </row>
    <row r="1997" spans="1:4" x14ac:dyDescent="0.35">
      <c r="A1997" s="140">
        <f t="shared" si="31"/>
        <v>1996</v>
      </c>
      <c r="B1997" s="143"/>
      <c r="C1997" s="144"/>
      <c r="D1997" s="145"/>
    </row>
    <row r="1998" spans="1:4" x14ac:dyDescent="0.35">
      <c r="A1998" s="140">
        <f t="shared" si="31"/>
        <v>1997</v>
      </c>
      <c r="B1998" s="143"/>
      <c r="C1998" s="144"/>
      <c r="D1998" s="145"/>
    </row>
    <row r="1999" spans="1:4" x14ac:dyDescent="0.35">
      <c r="A1999" s="140">
        <f t="shared" si="31"/>
        <v>1998</v>
      </c>
      <c r="B1999" s="143"/>
      <c r="C1999" s="144"/>
      <c r="D1999" s="145"/>
    </row>
    <row r="2000" spans="1:4" x14ac:dyDescent="0.35">
      <c r="A2000" s="140">
        <f t="shared" si="31"/>
        <v>1999</v>
      </c>
      <c r="B2000" s="143"/>
      <c r="C2000" s="144"/>
      <c r="D2000" s="145"/>
    </row>
    <row r="2001" spans="1:4" x14ac:dyDescent="0.35">
      <c r="A2001" s="140">
        <f t="shared" si="31"/>
        <v>2000</v>
      </c>
      <c r="B2001" s="143"/>
      <c r="C2001" s="144"/>
      <c r="D2001" s="145"/>
    </row>
    <row r="2002" spans="1:4" x14ac:dyDescent="0.35">
      <c r="A2002" s="140">
        <f t="shared" si="31"/>
        <v>2001</v>
      </c>
      <c r="B2002" s="143"/>
      <c r="C2002" s="144"/>
      <c r="D2002" s="145"/>
    </row>
    <row r="2003" spans="1:4" x14ac:dyDescent="0.35">
      <c r="A2003" s="140">
        <f t="shared" si="31"/>
        <v>2002</v>
      </c>
      <c r="B2003" s="143"/>
      <c r="C2003" s="144"/>
      <c r="D2003" s="145"/>
    </row>
    <row r="2004" spans="1:4" x14ac:dyDescent="0.35">
      <c r="A2004" s="140">
        <f t="shared" si="31"/>
        <v>2003</v>
      </c>
      <c r="B2004" s="143"/>
      <c r="C2004" s="144"/>
      <c r="D2004" s="145"/>
    </row>
    <row r="2005" spans="1:4" x14ac:dyDescent="0.35">
      <c r="A2005" s="140">
        <f t="shared" si="31"/>
        <v>2004</v>
      </c>
      <c r="B2005" s="143"/>
      <c r="C2005" s="144"/>
      <c r="D2005" s="145"/>
    </row>
    <row r="2006" spans="1:4" x14ac:dyDescent="0.35">
      <c r="A2006" s="140">
        <f t="shared" si="31"/>
        <v>2005</v>
      </c>
      <c r="B2006" s="143"/>
      <c r="C2006" s="144"/>
      <c r="D2006" s="145"/>
    </row>
    <row r="2007" spans="1:4" x14ac:dyDescent="0.35">
      <c r="A2007" s="140">
        <f t="shared" si="31"/>
        <v>2006</v>
      </c>
      <c r="B2007" s="143"/>
      <c r="C2007" s="144"/>
      <c r="D2007" s="145"/>
    </row>
    <row r="2008" spans="1:4" x14ac:dyDescent="0.35">
      <c r="A2008" s="140">
        <f t="shared" si="31"/>
        <v>2007</v>
      </c>
      <c r="B2008" s="143"/>
      <c r="C2008" s="144"/>
      <c r="D2008" s="145"/>
    </row>
    <row r="2009" spans="1:4" x14ac:dyDescent="0.35">
      <c r="A2009" s="140">
        <f t="shared" si="31"/>
        <v>2008</v>
      </c>
      <c r="B2009" s="143"/>
      <c r="C2009" s="144"/>
      <c r="D2009" s="145"/>
    </row>
    <row r="2010" spans="1:4" x14ac:dyDescent="0.35">
      <c r="A2010" s="140">
        <f t="shared" si="31"/>
        <v>2009</v>
      </c>
      <c r="B2010" s="143"/>
      <c r="C2010" s="144"/>
      <c r="D2010" s="145"/>
    </row>
    <row r="2011" spans="1:4" x14ac:dyDescent="0.35">
      <c r="A2011" s="140">
        <f t="shared" si="31"/>
        <v>2010</v>
      </c>
      <c r="B2011" s="143"/>
      <c r="C2011" s="144"/>
      <c r="D2011" s="145"/>
    </row>
    <row r="2012" spans="1:4" x14ac:dyDescent="0.35">
      <c r="A2012" s="140">
        <f t="shared" si="31"/>
        <v>2011</v>
      </c>
      <c r="B2012" s="143"/>
      <c r="C2012" s="144"/>
      <c r="D2012" s="145"/>
    </row>
    <row r="2013" spans="1:4" x14ac:dyDescent="0.35">
      <c r="A2013" s="140">
        <f t="shared" si="31"/>
        <v>2012</v>
      </c>
      <c r="B2013" s="143"/>
      <c r="C2013" s="144"/>
      <c r="D2013" s="145"/>
    </row>
    <row r="2014" spans="1:4" x14ac:dyDescent="0.35">
      <c r="A2014" s="140">
        <f t="shared" si="31"/>
        <v>2013</v>
      </c>
      <c r="B2014" s="143"/>
      <c r="C2014" s="144"/>
      <c r="D2014" s="145"/>
    </row>
    <row r="2015" spans="1:4" x14ac:dyDescent="0.35">
      <c r="A2015" s="140">
        <f t="shared" si="31"/>
        <v>2014</v>
      </c>
      <c r="B2015" s="143"/>
      <c r="C2015" s="144"/>
      <c r="D2015" s="145"/>
    </row>
    <row r="2016" spans="1:4" x14ac:dyDescent="0.35">
      <c r="A2016" s="140">
        <f t="shared" si="31"/>
        <v>2015</v>
      </c>
      <c r="B2016" s="143"/>
      <c r="C2016" s="144"/>
      <c r="D2016" s="145"/>
    </row>
    <row r="2017" spans="1:4" x14ac:dyDescent="0.35">
      <c r="A2017" s="140">
        <f t="shared" si="31"/>
        <v>2016</v>
      </c>
      <c r="B2017" s="143"/>
      <c r="C2017" s="144"/>
      <c r="D2017" s="145"/>
    </row>
    <row r="2018" spans="1:4" x14ac:dyDescent="0.35">
      <c r="A2018" s="140">
        <f t="shared" si="31"/>
        <v>2017</v>
      </c>
      <c r="B2018" s="143"/>
      <c r="C2018" s="144"/>
      <c r="D2018" s="145"/>
    </row>
    <row r="2019" spans="1:4" x14ac:dyDescent="0.35">
      <c r="A2019" s="140">
        <f t="shared" si="31"/>
        <v>2018</v>
      </c>
      <c r="B2019" s="143"/>
      <c r="C2019" s="144"/>
      <c r="D2019" s="145"/>
    </row>
    <row r="2020" spans="1:4" x14ac:dyDescent="0.35">
      <c r="A2020" s="140">
        <f t="shared" si="31"/>
        <v>2019</v>
      </c>
      <c r="B2020" s="143"/>
      <c r="C2020" s="144"/>
      <c r="D2020" s="145"/>
    </row>
    <row r="2021" spans="1:4" x14ac:dyDescent="0.35">
      <c r="A2021" s="140">
        <f t="shared" si="31"/>
        <v>2020</v>
      </c>
      <c r="B2021" s="143"/>
      <c r="C2021" s="144"/>
      <c r="D2021" s="145"/>
    </row>
    <row r="2022" spans="1:4" x14ac:dyDescent="0.35">
      <c r="A2022" s="140">
        <f t="shared" si="31"/>
        <v>2021</v>
      </c>
      <c r="B2022" s="143"/>
      <c r="C2022" s="144"/>
      <c r="D2022" s="145"/>
    </row>
    <row r="2023" spans="1:4" x14ac:dyDescent="0.35">
      <c r="A2023" s="140">
        <f t="shared" si="31"/>
        <v>2022</v>
      </c>
      <c r="B2023" s="143"/>
      <c r="C2023" s="144"/>
      <c r="D2023" s="145"/>
    </row>
    <row r="2024" spans="1:4" x14ac:dyDescent="0.35">
      <c r="A2024" s="140">
        <f t="shared" si="31"/>
        <v>2023</v>
      </c>
      <c r="B2024" s="143"/>
      <c r="C2024" s="144"/>
      <c r="D2024" s="145"/>
    </row>
    <row r="2025" spans="1:4" x14ac:dyDescent="0.35">
      <c r="A2025" s="140">
        <f t="shared" si="31"/>
        <v>2024</v>
      </c>
      <c r="B2025" s="143"/>
      <c r="C2025" s="144"/>
      <c r="D2025" s="145"/>
    </row>
    <row r="2026" spans="1:4" x14ac:dyDescent="0.35">
      <c r="A2026" s="140">
        <f t="shared" si="31"/>
        <v>2025</v>
      </c>
      <c r="B2026" s="143"/>
      <c r="C2026" s="144"/>
      <c r="D2026" s="145"/>
    </row>
    <row r="2027" spans="1:4" x14ac:dyDescent="0.35">
      <c r="A2027" s="140">
        <f t="shared" si="31"/>
        <v>2026</v>
      </c>
      <c r="B2027" s="143"/>
      <c r="C2027" s="144"/>
      <c r="D2027" s="145"/>
    </row>
    <row r="2028" spans="1:4" x14ac:dyDescent="0.35">
      <c r="A2028" s="140">
        <f t="shared" si="31"/>
        <v>2027</v>
      </c>
      <c r="B2028" s="143"/>
      <c r="C2028" s="144"/>
      <c r="D2028" s="145"/>
    </row>
    <row r="2029" spans="1:4" x14ac:dyDescent="0.35">
      <c r="A2029" s="140">
        <f t="shared" si="31"/>
        <v>2028</v>
      </c>
      <c r="B2029" s="143"/>
      <c r="C2029" s="144"/>
      <c r="D2029" s="145"/>
    </row>
    <row r="2030" spans="1:4" x14ac:dyDescent="0.35">
      <c r="A2030" s="140">
        <f t="shared" si="31"/>
        <v>2029</v>
      </c>
      <c r="B2030" s="143"/>
      <c r="C2030" s="144"/>
      <c r="D2030" s="145"/>
    </row>
    <row r="2031" spans="1:4" x14ac:dyDescent="0.35">
      <c r="A2031" s="140">
        <f t="shared" si="31"/>
        <v>2030</v>
      </c>
      <c r="B2031" s="143"/>
      <c r="C2031" s="144"/>
      <c r="D2031" s="145"/>
    </row>
    <row r="2032" spans="1:4" x14ac:dyDescent="0.35">
      <c r="A2032" s="140">
        <f t="shared" si="31"/>
        <v>2031</v>
      </c>
      <c r="B2032" s="143"/>
      <c r="C2032" s="144"/>
      <c r="D2032" s="145"/>
    </row>
    <row r="2033" spans="1:4" x14ac:dyDescent="0.35">
      <c r="A2033" s="140">
        <f t="shared" si="31"/>
        <v>2032</v>
      </c>
      <c r="B2033" s="143"/>
      <c r="C2033" s="144"/>
      <c r="D2033" s="145"/>
    </row>
    <row r="2034" spans="1:4" x14ac:dyDescent="0.35">
      <c r="A2034" s="140">
        <f t="shared" si="31"/>
        <v>2033</v>
      </c>
      <c r="B2034" s="143"/>
      <c r="C2034" s="144"/>
      <c r="D2034" s="145"/>
    </row>
    <row r="2035" spans="1:4" x14ac:dyDescent="0.35">
      <c r="A2035" s="140">
        <f t="shared" si="31"/>
        <v>2034</v>
      </c>
      <c r="B2035" s="143"/>
      <c r="C2035" s="144"/>
      <c r="D2035" s="145"/>
    </row>
    <row r="2036" spans="1:4" x14ac:dyDescent="0.35">
      <c r="A2036" s="140">
        <f t="shared" si="31"/>
        <v>2035</v>
      </c>
      <c r="B2036" s="143"/>
      <c r="C2036" s="144"/>
      <c r="D2036" s="145"/>
    </row>
    <row r="2037" spans="1:4" x14ac:dyDescent="0.35">
      <c r="A2037" s="140">
        <f t="shared" si="31"/>
        <v>2036</v>
      </c>
      <c r="B2037" s="143"/>
      <c r="C2037" s="144"/>
      <c r="D2037" s="145"/>
    </row>
    <row r="2038" spans="1:4" x14ac:dyDescent="0.35">
      <c r="A2038" s="140">
        <f t="shared" si="31"/>
        <v>2037</v>
      </c>
      <c r="B2038" s="143"/>
      <c r="C2038" s="144"/>
      <c r="D2038" s="145"/>
    </row>
    <row r="2039" spans="1:4" x14ac:dyDescent="0.35">
      <c r="A2039" s="140">
        <f t="shared" si="31"/>
        <v>2038</v>
      </c>
      <c r="B2039" s="143"/>
      <c r="C2039" s="144"/>
      <c r="D2039" s="145"/>
    </row>
    <row r="2040" spans="1:4" x14ac:dyDescent="0.35">
      <c r="A2040" s="140">
        <f t="shared" si="31"/>
        <v>2039</v>
      </c>
      <c r="B2040" s="143"/>
      <c r="C2040" s="144"/>
      <c r="D2040" s="145"/>
    </row>
    <row r="2041" spans="1:4" x14ac:dyDescent="0.35">
      <c r="A2041" s="140">
        <f t="shared" si="31"/>
        <v>2040</v>
      </c>
      <c r="B2041" s="143"/>
      <c r="C2041" s="144"/>
      <c r="D2041" s="145"/>
    </row>
    <row r="2042" spans="1:4" x14ac:dyDescent="0.35">
      <c r="A2042" s="140">
        <f t="shared" si="31"/>
        <v>2041</v>
      </c>
      <c r="B2042" s="143"/>
      <c r="C2042" s="144"/>
      <c r="D2042" s="145"/>
    </row>
    <row r="2043" spans="1:4" x14ac:dyDescent="0.35">
      <c r="A2043" s="140">
        <f t="shared" si="31"/>
        <v>2042</v>
      </c>
      <c r="B2043" s="143"/>
      <c r="C2043" s="144"/>
      <c r="D2043" s="145"/>
    </row>
    <row r="2044" spans="1:4" x14ac:dyDescent="0.35">
      <c r="A2044" s="140">
        <f t="shared" si="31"/>
        <v>2043</v>
      </c>
      <c r="B2044" s="143"/>
      <c r="C2044" s="144"/>
      <c r="D2044" s="145"/>
    </row>
    <row r="2045" spans="1:4" x14ac:dyDescent="0.35">
      <c r="A2045" s="140">
        <f t="shared" si="31"/>
        <v>2044</v>
      </c>
      <c r="B2045" s="143"/>
      <c r="C2045" s="144"/>
      <c r="D2045" s="145"/>
    </row>
    <row r="2046" spans="1:4" x14ac:dyDescent="0.35">
      <c r="A2046" s="140">
        <f t="shared" si="31"/>
        <v>2045</v>
      </c>
      <c r="B2046" s="143"/>
      <c r="C2046" s="144"/>
      <c r="D2046" s="145"/>
    </row>
    <row r="2047" spans="1:4" x14ac:dyDescent="0.35">
      <c r="A2047" s="140">
        <f t="shared" si="31"/>
        <v>2046</v>
      </c>
      <c r="B2047" s="143"/>
      <c r="C2047" s="144"/>
      <c r="D2047" s="145"/>
    </row>
    <row r="2048" spans="1:4" x14ac:dyDescent="0.35">
      <c r="A2048" s="140">
        <f t="shared" si="31"/>
        <v>2047</v>
      </c>
      <c r="B2048" s="143"/>
      <c r="C2048" s="144"/>
      <c r="D2048" s="145"/>
    </row>
    <row r="2049" spans="1:4" x14ac:dyDescent="0.35">
      <c r="A2049" s="140">
        <f t="shared" si="31"/>
        <v>2048</v>
      </c>
      <c r="B2049" s="143"/>
      <c r="C2049" s="144"/>
      <c r="D2049" s="145"/>
    </row>
    <row r="2050" spans="1:4" x14ac:dyDescent="0.35">
      <c r="A2050" s="140">
        <f t="shared" si="31"/>
        <v>2049</v>
      </c>
      <c r="B2050" s="143"/>
      <c r="C2050" s="144"/>
      <c r="D2050" s="145"/>
    </row>
    <row r="2051" spans="1:4" x14ac:dyDescent="0.35">
      <c r="A2051" s="140">
        <f t="shared" si="31"/>
        <v>2050</v>
      </c>
      <c r="B2051" s="143"/>
      <c r="C2051" s="144"/>
      <c r="D2051" s="145"/>
    </row>
    <row r="2052" spans="1:4" x14ac:dyDescent="0.35">
      <c r="A2052" s="140">
        <f t="shared" ref="A2052:A2115" si="32">A2051+1</f>
        <v>2051</v>
      </c>
      <c r="B2052" s="143"/>
      <c r="C2052" s="144"/>
      <c r="D2052" s="145"/>
    </row>
    <row r="2053" spans="1:4" x14ac:dyDescent="0.35">
      <c r="A2053" s="140">
        <f t="shared" si="32"/>
        <v>2052</v>
      </c>
      <c r="B2053" s="143"/>
      <c r="C2053" s="144"/>
      <c r="D2053" s="145"/>
    </row>
    <row r="2054" spans="1:4" x14ac:dyDescent="0.35">
      <c r="A2054" s="140">
        <f t="shared" si="32"/>
        <v>2053</v>
      </c>
      <c r="B2054" s="143"/>
      <c r="C2054" s="144"/>
      <c r="D2054" s="145"/>
    </row>
    <row r="2055" spans="1:4" x14ac:dyDescent="0.35">
      <c r="A2055" s="140">
        <f t="shared" si="32"/>
        <v>2054</v>
      </c>
      <c r="B2055" s="143"/>
      <c r="C2055" s="144"/>
      <c r="D2055" s="145"/>
    </row>
    <row r="2056" spans="1:4" x14ac:dyDescent="0.35">
      <c r="A2056" s="140">
        <f t="shared" si="32"/>
        <v>2055</v>
      </c>
      <c r="B2056" s="143"/>
      <c r="C2056" s="144"/>
      <c r="D2056" s="145"/>
    </row>
    <row r="2057" spans="1:4" x14ac:dyDescent="0.35">
      <c r="A2057" s="140">
        <f t="shared" si="32"/>
        <v>2056</v>
      </c>
      <c r="B2057" s="143"/>
      <c r="C2057" s="144"/>
      <c r="D2057" s="145"/>
    </row>
    <row r="2058" spans="1:4" x14ac:dyDescent="0.35">
      <c r="A2058" s="140">
        <f t="shared" si="32"/>
        <v>2057</v>
      </c>
      <c r="B2058" s="143"/>
      <c r="C2058" s="144"/>
      <c r="D2058" s="145"/>
    </row>
    <row r="2059" spans="1:4" x14ac:dyDescent="0.35">
      <c r="A2059" s="140">
        <f t="shared" si="32"/>
        <v>2058</v>
      </c>
      <c r="B2059" s="143"/>
      <c r="C2059" s="144"/>
      <c r="D2059" s="145"/>
    </row>
    <row r="2060" spans="1:4" x14ac:dyDescent="0.35">
      <c r="A2060" s="140">
        <f t="shared" si="32"/>
        <v>2059</v>
      </c>
      <c r="B2060" s="143"/>
      <c r="C2060" s="144"/>
      <c r="D2060" s="145"/>
    </row>
    <row r="2061" spans="1:4" x14ac:dyDescent="0.35">
      <c r="A2061" s="140">
        <f t="shared" si="32"/>
        <v>2060</v>
      </c>
      <c r="B2061" s="143"/>
      <c r="C2061" s="144"/>
      <c r="D2061" s="145"/>
    </row>
    <row r="2062" spans="1:4" x14ac:dyDescent="0.35">
      <c r="A2062" s="140">
        <f t="shared" si="32"/>
        <v>2061</v>
      </c>
      <c r="B2062" s="143"/>
      <c r="C2062" s="144"/>
      <c r="D2062" s="145"/>
    </row>
    <row r="2063" spans="1:4" x14ac:dyDescent="0.35">
      <c r="A2063" s="140">
        <f t="shared" si="32"/>
        <v>2062</v>
      </c>
      <c r="B2063" s="143"/>
      <c r="C2063" s="144"/>
      <c r="D2063" s="145"/>
    </row>
    <row r="2064" spans="1:4" x14ac:dyDescent="0.35">
      <c r="A2064" s="140">
        <f t="shared" si="32"/>
        <v>2063</v>
      </c>
      <c r="B2064" s="143"/>
      <c r="C2064" s="144"/>
      <c r="D2064" s="145"/>
    </row>
    <row r="2065" spans="1:4" x14ac:dyDescent="0.35">
      <c r="A2065" s="140">
        <f t="shared" si="32"/>
        <v>2064</v>
      </c>
      <c r="B2065" s="143"/>
      <c r="C2065" s="144"/>
      <c r="D2065" s="145"/>
    </row>
    <row r="2066" spans="1:4" x14ac:dyDescent="0.35">
      <c r="A2066" s="140">
        <f t="shared" si="32"/>
        <v>2065</v>
      </c>
      <c r="B2066" s="143"/>
      <c r="C2066" s="144"/>
      <c r="D2066" s="145"/>
    </row>
    <row r="2067" spans="1:4" x14ac:dyDescent="0.35">
      <c r="A2067" s="140">
        <f t="shared" si="32"/>
        <v>2066</v>
      </c>
      <c r="B2067" s="143"/>
      <c r="C2067" s="144"/>
      <c r="D2067" s="145"/>
    </row>
    <row r="2068" spans="1:4" x14ac:dyDescent="0.35">
      <c r="A2068" s="140">
        <f t="shared" si="32"/>
        <v>2067</v>
      </c>
      <c r="B2068" s="143"/>
      <c r="C2068" s="144"/>
      <c r="D2068" s="145"/>
    </row>
    <row r="2069" spans="1:4" x14ac:dyDescent="0.35">
      <c r="A2069" s="140">
        <f t="shared" si="32"/>
        <v>2068</v>
      </c>
      <c r="B2069" s="143"/>
      <c r="C2069" s="144"/>
      <c r="D2069" s="145"/>
    </row>
    <row r="2070" spans="1:4" x14ac:dyDescent="0.35">
      <c r="A2070" s="140">
        <f t="shared" si="32"/>
        <v>2069</v>
      </c>
      <c r="B2070" s="143"/>
      <c r="C2070" s="144"/>
      <c r="D2070" s="145"/>
    </row>
    <row r="2071" spans="1:4" x14ac:dyDescent="0.35">
      <c r="A2071" s="140">
        <f t="shared" si="32"/>
        <v>2070</v>
      </c>
      <c r="B2071" s="143"/>
      <c r="C2071" s="144"/>
      <c r="D2071" s="145"/>
    </row>
    <row r="2072" spans="1:4" x14ac:dyDescent="0.35">
      <c r="A2072" s="140">
        <f t="shared" si="32"/>
        <v>2071</v>
      </c>
      <c r="B2072" s="143"/>
      <c r="C2072" s="144"/>
      <c r="D2072" s="145"/>
    </row>
    <row r="2073" spans="1:4" x14ac:dyDescent="0.35">
      <c r="A2073" s="140">
        <f t="shared" si="32"/>
        <v>2072</v>
      </c>
      <c r="B2073" s="143"/>
      <c r="C2073" s="144"/>
      <c r="D2073" s="145"/>
    </row>
    <row r="2074" spans="1:4" x14ac:dyDescent="0.35">
      <c r="A2074" s="140">
        <f t="shared" si="32"/>
        <v>2073</v>
      </c>
      <c r="B2074" s="143"/>
      <c r="C2074" s="144"/>
      <c r="D2074" s="145"/>
    </row>
    <row r="2075" spans="1:4" x14ac:dyDescent="0.35">
      <c r="A2075" s="140">
        <f t="shared" si="32"/>
        <v>2074</v>
      </c>
      <c r="B2075" s="143"/>
      <c r="C2075" s="144"/>
      <c r="D2075" s="145"/>
    </row>
    <row r="2076" spans="1:4" x14ac:dyDescent="0.35">
      <c r="A2076" s="140">
        <f t="shared" si="32"/>
        <v>2075</v>
      </c>
      <c r="B2076" s="143"/>
      <c r="C2076" s="144"/>
      <c r="D2076" s="145"/>
    </row>
    <row r="2077" spans="1:4" x14ac:dyDescent="0.35">
      <c r="A2077" s="140">
        <f t="shared" si="32"/>
        <v>2076</v>
      </c>
      <c r="B2077" s="143"/>
      <c r="C2077" s="144"/>
      <c r="D2077" s="145"/>
    </row>
    <row r="2078" spans="1:4" x14ac:dyDescent="0.35">
      <c r="A2078" s="140">
        <f t="shared" si="32"/>
        <v>2077</v>
      </c>
      <c r="B2078" s="143"/>
      <c r="C2078" s="144"/>
      <c r="D2078" s="145"/>
    </row>
    <row r="2079" spans="1:4" x14ac:dyDescent="0.35">
      <c r="A2079" s="140">
        <f t="shared" si="32"/>
        <v>2078</v>
      </c>
      <c r="B2079" s="143"/>
      <c r="C2079" s="144"/>
      <c r="D2079" s="145"/>
    </row>
    <row r="2080" spans="1:4" x14ac:dyDescent="0.35">
      <c r="A2080" s="140">
        <f t="shared" si="32"/>
        <v>2079</v>
      </c>
      <c r="B2080" s="143"/>
      <c r="C2080" s="144"/>
      <c r="D2080" s="145"/>
    </row>
    <row r="2081" spans="1:4" x14ac:dyDescent="0.35">
      <c r="A2081" s="140">
        <f t="shared" si="32"/>
        <v>2080</v>
      </c>
      <c r="B2081" s="143"/>
      <c r="C2081" s="144"/>
      <c r="D2081" s="145"/>
    </row>
    <row r="2082" spans="1:4" x14ac:dyDescent="0.35">
      <c r="A2082" s="140">
        <f t="shared" si="32"/>
        <v>2081</v>
      </c>
      <c r="B2082" s="143"/>
      <c r="C2082" s="144"/>
      <c r="D2082" s="145"/>
    </row>
    <row r="2083" spans="1:4" x14ac:dyDescent="0.35">
      <c r="A2083" s="140">
        <f t="shared" si="32"/>
        <v>2082</v>
      </c>
      <c r="B2083" s="143"/>
      <c r="C2083" s="144"/>
      <c r="D2083" s="145"/>
    </row>
    <row r="2084" spans="1:4" x14ac:dyDescent="0.35">
      <c r="A2084" s="140">
        <f t="shared" si="32"/>
        <v>2083</v>
      </c>
      <c r="B2084" s="143"/>
      <c r="C2084" s="144"/>
      <c r="D2084" s="145"/>
    </row>
    <row r="2085" spans="1:4" x14ac:dyDescent="0.35">
      <c r="A2085" s="140">
        <f t="shared" si="32"/>
        <v>2084</v>
      </c>
      <c r="B2085" s="143"/>
      <c r="C2085" s="144"/>
      <c r="D2085" s="145"/>
    </row>
    <row r="2086" spans="1:4" x14ac:dyDescent="0.35">
      <c r="A2086" s="140">
        <f t="shared" si="32"/>
        <v>2085</v>
      </c>
      <c r="B2086" s="143"/>
      <c r="C2086" s="144"/>
      <c r="D2086" s="145"/>
    </row>
    <row r="2087" spans="1:4" x14ac:dyDescent="0.35">
      <c r="A2087" s="140">
        <f t="shared" si="32"/>
        <v>2086</v>
      </c>
      <c r="B2087" s="143"/>
      <c r="C2087" s="144"/>
      <c r="D2087" s="145"/>
    </row>
    <row r="2088" spans="1:4" x14ac:dyDescent="0.35">
      <c r="A2088" s="140">
        <f t="shared" si="32"/>
        <v>2087</v>
      </c>
      <c r="B2088" s="143"/>
      <c r="C2088" s="144"/>
      <c r="D2088" s="145"/>
    </row>
    <row r="2089" spans="1:4" x14ac:dyDescent="0.35">
      <c r="A2089" s="140">
        <f t="shared" si="32"/>
        <v>2088</v>
      </c>
      <c r="B2089" s="143"/>
      <c r="C2089" s="144"/>
      <c r="D2089" s="145"/>
    </row>
    <row r="2090" spans="1:4" x14ac:dyDescent="0.35">
      <c r="A2090" s="140">
        <f t="shared" si="32"/>
        <v>2089</v>
      </c>
      <c r="B2090" s="143"/>
      <c r="C2090" s="144"/>
      <c r="D2090" s="145"/>
    </row>
    <row r="2091" spans="1:4" x14ac:dyDescent="0.35">
      <c r="A2091" s="140">
        <f t="shared" si="32"/>
        <v>2090</v>
      </c>
      <c r="B2091" s="143"/>
      <c r="C2091" s="144"/>
      <c r="D2091" s="145"/>
    </row>
    <row r="2092" spans="1:4" x14ac:dyDescent="0.35">
      <c r="A2092" s="140">
        <f t="shared" si="32"/>
        <v>2091</v>
      </c>
      <c r="B2092" s="143"/>
      <c r="C2092" s="144"/>
      <c r="D2092" s="145"/>
    </row>
    <row r="2093" spans="1:4" x14ac:dyDescent="0.35">
      <c r="A2093" s="140">
        <f t="shared" si="32"/>
        <v>2092</v>
      </c>
      <c r="B2093" s="143"/>
      <c r="C2093" s="144"/>
      <c r="D2093" s="145"/>
    </row>
    <row r="2094" spans="1:4" x14ac:dyDescent="0.35">
      <c r="A2094" s="140">
        <f t="shared" si="32"/>
        <v>2093</v>
      </c>
      <c r="B2094" s="143"/>
      <c r="C2094" s="144"/>
      <c r="D2094" s="145"/>
    </row>
    <row r="2095" spans="1:4" x14ac:dyDescent="0.35">
      <c r="A2095" s="140">
        <f t="shared" si="32"/>
        <v>2094</v>
      </c>
      <c r="B2095" s="143"/>
      <c r="C2095" s="144"/>
      <c r="D2095" s="145"/>
    </row>
    <row r="2096" spans="1:4" x14ac:dyDescent="0.35">
      <c r="A2096" s="140">
        <f t="shared" si="32"/>
        <v>2095</v>
      </c>
      <c r="B2096" s="143"/>
      <c r="C2096" s="144"/>
      <c r="D2096" s="145"/>
    </row>
    <row r="2097" spans="1:4" x14ac:dyDescent="0.35">
      <c r="A2097" s="140">
        <f t="shared" si="32"/>
        <v>2096</v>
      </c>
      <c r="B2097" s="143"/>
      <c r="C2097" s="144"/>
      <c r="D2097" s="145"/>
    </row>
    <row r="2098" spans="1:4" x14ac:dyDescent="0.35">
      <c r="A2098" s="140">
        <f t="shared" si="32"/>
        <v>2097</v>
      </c>
      <c r="B2098" s="143"/>
      <c r="C2098" s="144"/>
      <c r="D2098" s="145"/>
    </row>
    <row r="2099" spans="1:4" x14ac:dyDescent="0.35">
      <c r="A2099" s="140">
        <f t="shared" si="32"/>
        <v>2098</v>
      </c>
      <c r="B2099" s="143"/>
      <c r="C2099" s="144"/>
      <c r="D2099" s="145"/>
    </row>
    <row r="2100" spans="1:4" x14ac:dyDescent="0.35">
      <c r="A2100" s="140">
        <f t="shared" si="32"/>
        <v>2099</v>
      </c>
      <c r="B2100" s="143"/>
      <c r="C2100" s="144"/>
      <c r="D2100" s="145"/>
    </row>
    <row r="2101" spans="1:4" x14ac:dyDescent="0.35">
      <c r="A2101" s="140">
        <f t="shared" si="32"/>
        <v>2100</v>
      </c>
      <c r="B2101" s="143"/>
      <c r="C2101" s="144"/>
      <c r="D2101" s="145"/>
    </row>
    <row r="2102" spans="1:4" x14ac:dyDescent="0.35">
      <c r="A2102" s="140">
        <f t="shared" si="32"/>
        <v>2101</v>
      </c>
      <c r="B2102" s="143"/>
      <c r="C2102" s="144"/>
      <c r="D2102" s="145"/>
    </row>
    <row r="2103" spans="1:4" x14ac:dyDescent="0.35">
      <c r="A2103" s="140">
        <f t="shared" si="32"/>
        <v>2102</v>
      </c>
      <c r="B2103" s="143"/>
      <c r="C2103" s="144"/>
      <c r="D2103" s="145"/>
    </row>
    <row r="2104" spans="1:4" x14ac:dyDescent="0.35">
      <c r="A2104" s="140">
        <f t="shared" si="32"/>
        <v>2103</v>
      </c>
      <c r="B2104" s="143"/>
      <c r="C2104" s="144"/>
      <c r="D2104" s="145"/>
    </row>
    <row r="2105" spans="1:4" x14ac:dyDescent="0.35">
      <c r="A2105" s="140">
        <f t="shared" si="32"/>
        <v>2104</v>
      </c>
      <c r="B2105" s="143"/>
      <c r="C2105" s="144"/>
      <c r="D2105" s="145"/>
    </row>
    <row r="2106" spans="1:4" x14ac:dyDescent="0.35">
      <c r="A2106" s="140">
        <f t="shared" si="32"/>
        <v>2105</v>
      </c>
      <c r="B2106" s="143"/>
      <c r="C2106" s="144"/>
      <c r="D2106" s="145"/>
    </row>
    <row r="2107" spans="1:4" x14ac:dyDescent="0.35">
      <c r="A2107" s="140">
        <f t="shared" si="32"/>
        <v>2106</v>
      </c>
      <c r="B2107" s="143"/>
      <c r="C2107" s="144"/>
      <c r="D2107" s="145"/>
    </row>
    <row r="2108" spans="1:4" x14ac:dyDescent="0.35">
      <c r="A2108" s="140">
        <f t="shared" si="32"/>
        <v>2107</v>
      </c>
      <c r="B2108" s="143"/>
      <c r="C2108" s="144"/>
      <c r="D2108" s="145"/>
    </row>
    <row r="2109" spans="1:4" x14ac:dyDescent="0.35">
      <c r="A2109" s="140">
        <f t="shared" si="32"/>
        <v>2108</v>
      </c>
      <c r="B2109" s="143"/>
      <c r="C2109" s="144"/>
      <c r="D2109" s="145"/>
    </row>
    <row r="2110" spans="1:4" x14ac:dyDescent="0.35">
      <c r="A2110" s="140">
        <f t="shared" si="32"/>
        <v>2109</v>
      </c>
      <c r="B2110" s="143"/>
      <c r="C2110" s="144"/>
      <c r="D2110" s="145"/>
    </row>
    <row r="2111" spans="1:4" x14ac:dyDescent="0.35">
      <c r="A2111" s="140">
        <f t="shared" si="32"/>
        <v>2110</v>
      </c>
      <c r="B2111" s="143"/>
      <c r="C2111" s="144"/>
      <c r="D2111" s="145"/>
    </row>
    <row r="2112" spans="1:4" x14ac:dyDescent="0.35">
      <c r="A2112" s="140">
        <f t="shared" si="32"/>
        <v>2111</v>
      </c>
      <c r="B2112" s="143"/>
      <c r="C2112" s="144"/>
      <c r="D2112" s="145"/>
    </row>
    <row r="2113" spans="1:4" x14ac:dyDescent="0.35">
      <c r="A2113" s="140">
        <f t="shared" si="32"/>
        <v>2112</v>
      </c>
      <c r="B2113" s="143"/>
      <c r="C2113" s="144"/>
      <c r="D2113" s="145"/>
    </row>
    <row r="2114" spans="1:4" x14ac:dyDescent="0.35">
      <c r="A2114" s="140">
        <f t="shared" si="32"/>
        <v>2113</v>
      </c>
      <c r="B2114" s="143"/>
      <c r="C2114" s="144"/>
      <c r="D2114" s="145"/>
    </row>
    <row r="2115" spans="1:4" x14ac:dyDescent="0.35">
      <c r="A2115" s="140">
        <f t="shared" si="32"/>
        <v>2114</v>
      </c>
      <c r="B2115" s="143"/>
      <c r="C2115" s="144"/>
      <c r="D2115" s="145"/>
    </row>
    <row r="2116" spans="1:4" x14ac:dyDescent="0.35">
      <c r="A2116" s="140">
        <f t="shared" ref="A2116:A2179" si="33">A2115+1</f>
        <v>2115</v>
      </c>
      <c r="B2116" s="143"/>
      <c r="C2116" s="144"/>
      <c r="D2116" s="145"/>
    </row>
    <row r="2117" spans="1:4" x14ac:dyDescent="0.35">
      <c r="A2117" s="140">
        <f t="shared" si="33"/>
        <v>2116</v>
      </c>
      <c r="B2117" s="143"/>
      <c r="C2117" s="144"/>
      <c r="D2117" s="145"/>
    </row>
    <row r="2118" spans="1:4" x14ac:dyDescent="0.35">
      <c r="A2118" s="140">
        <f t="shared" si="33"/>
        <v>2117</v>
      </c>
      <c r="B2118" s="143"/>
      <c r="C2118" s="144"/>
      <c r="D2118" s="145"/>
    </row>
    <row r="2119" spans="1:4" x14ac:dyDescent="0.35">
      <c r="A2119" s="140">
        <f t="shared" si="33"/>
        <v>2118</v>
      </c>
      <c r="B2119" s="143"/>
      <c r="C2119" s="144"/>
      <c r="D2119" s="145"/>
    </row>
    <row r="2120" spans="1:4" x14ac:dyDescent="0.35">
      <c r="A2120" s="140">
        <f t="shared" si="33"/>
        <v>2119</v>
      </c>
      <c r="B2120" s="143"/>
      <c r="C2120" s="144"/>
      <c r="D2120" s="145"/>
    </row>
    <row r="2121" spans="1:4" x14ac:dyDescent="0.35">
      <c r="A2121" s="140">
        <f t="shared" si="33"/>
        <v>2120</v>
      </c>
      <c r="B2121" s="143"/>
      <c r="C2121" s="144"/>
      <c r="D2121" s="145"/>
    </row>
    <row r="2122" spans="1:4" x14ac:dyDescent="0.35">
      <c r="A2122" s="140">
        <f t="shared" si="33"/>
        <v>2121</v>
      </c>
      <c r="B2122" s="143"/>
      <c r="C2122" s="144"/>
      <c r="D2122" s="145"/>
    </row>
    <row r="2123" spans="1:4" x14ac:dyDescent="0.35">
      <c r="A2123" s="140">
        <f t="shared" si="33"/>
        <v>2122</v>
      </c>
      <c r="B2123" s="143"/>
      <c r="C2123" s="144"/>
      <c r="D2123" s="145"/>
    </row>
    <row r="2124" spans="1:4" x14ac:dyDescent="0.35">
      <c r="A2124" s="140">
        <f t="shared" si="33"/>
        <v>2123</v>
      </c>
      <c r="B2124" s="143"/>
      <c r="C2124" s="144"/>
      <c r="D2124" s="145"/>
    </row>
    <row r="2125" spans="1:4" x14ac:dyDescent="0.35">
      <c r="A2125" s="140">
        <f t="shared" si="33"/>
        <v>2124</v>
      </c>
      <c r="B2125" s="143"/>
      <c r="C2125" s="144"/>
      <c r="D2125" s="145"/>
    </row>
    <row r="2126" spans="1:4" x14ac:dyDescent="0.35">
      <c r="A2126" s="140">
        <f t="shared" si="33"/>
        <v>2125</v>
      </c>
      <c r="B2126" s="143"/>
      <c r="C2126" s="144"/>
      <c r="D2126" s="145"/>
    </row>
    <row r="2127" spans="1:4" x14ac:dyDescent="0.35">
      <c r="A2127" s="140">
        <f t="shared" si="33"/>
        <v>2126</v>
      </c>
      <c r="B2127" s="143"/>
      <c r="C2127" s="144"/>
      <c r="D2127" s="145"/>
    </row>
    <row r="2128" spans="1:4" x14ac:dyDescent="0.35">
      <c r="A2128" s="140">
        <f t="shared" si="33"/>
        <v>2127</v>
      </c>
      <c r="B2128" s="143"/>
      <c r="C2128" s="144"/>
      <c r="D2128" s="145"/>
    </row>
    <row r="2129" spans="1:4" x14ac:dyDescent="0.35">
      <c r="A2129" s="140">
        <f t="shared" si="33"/>
        <v>2128</v>
      </c>
      <c r="B2129" s="143"/>
      <c r="C2129" s="144"/>
      <c r="D2129" s="145"/>
    </row>
    <row r="2130" spans="1:4" x14ac:dyDescent="0.35">
      <c r="A2130" s="140">
        <f t="shared" si="33"/>
        <v>2129</v>
      </c>
      <c r="B2130" s="143"/>
      <c r="C2130" s="144"/>
      <c r="D2130" s="145"/>
    </row>
    <row r="2131" spans="1:4" x14ac:dyDescent="0.35">
      <c r="A2131" s="140">
        <f t="shared" si="33"/>
        <v>2130</v>
      </c>
      <c r="B2131" s="143"/>
      <c r="C2131" s="144"/>
      <c r="D2131" s="145"/>
    </row>
    <row r="2132" spans="1:4" x14ac:dyDescent="0.35">
      <c r="A2132" s="140">
        <f t="shared" si="33"/>
        <v>2131</v>
      </c>
      <c r="B2132" s="143"/>
      <c r="C2132" s="144"/>
      <c r="D2132" s="145"/>
    </row>
    <row r="2133" spans="1:4" x14ac:dyDescent="0.35">
      <c r="A2133" s="140">
        <f t="shared" si="33"/>
        <v>2132</v>
      </c>
      <c r="B2133" s="143"/>
      <c r="C2133" s="144"/>
      <c r="D2133" s="145"/>
    </row>
    <row r="2134" spans="1:4" x14ac:dyDescent="0.35">
      <c r="A2134" s="140">
        <f t="shared" si="33"/>
        <v>2133</v>
      </c>
      <c r="B2134" s="143"/>
      <c r="C2134" s="144"/>
      <c r="D2134" s="145"/>
    </row>
    <row r="2135" spans="1:4" x14ac:dyDescent="0.35">
      <c r="A2135" s="140">
        <f t="shared" si="33"/>
        <v>2134</v>
      </c>
      <c r="B2135" s="143"/>
      <c r="C2135" s="144"/>
      <c r="D2135" s="145"/>
    </row>
    <row r="2136" spans="1:4" x14ac:dyDescent="0.35">
      <c r="A2136" s="140">
        <f t="shared" si="33"/>
        <v>2135</v>
      </c>
      <c r="B2136" s="143"/>
      <c r="C2136" s="144"/>
      <c r="D2136" s="145"/>
    </row>
    <row r="2137" spans="1:4" x14ac:dyDescent="0.35">
      <c r="A2137" s="140">
        <f t="shared" si="33"/>
        <v>2136</v>
      </c>
      <c r="B2137" s="143"/>
      <c r="C2137" s="144"/>
      <c r="D2137" s="145"/>
    </row>
    <row r="2138" spans="1:4" x14ac:dyDescent="0.35">
      <c r="A2138" s="140">
        <f t="shared" si="33"/>
        <v>2137</v>
      </c>
      <c r="B2138" s="143"/>
      <c r="C2138" s="144"/>
      <c r="D2138" s="145"/>
    </row>
    <row r="2139" spans="1:4" x14ac:dyDescent="0.35">
      <c r="A2139" s="140">
        <f t="shared" si="33"/>
        <v>2138</v>
      </c>
      <c r="B2139" s="143"/>
      <c r="C2139" s="144"/>
      <c r="D2139" s="145"/>
    </row>
    <row r="2140" spans="1:4" x14ac:dyDescent="0.35">
      <c r="A2140" s="140">
        <f t="shared" si="33"/>
        <v>2139</v>
      </c>
      <c r="B2140" s="143"/>
      <c r="C2140" s="144"/>
      <c r="D2140" s="145"/>
    </row>
    <row r="2141" spans="1:4" x14ac:dyDescent="0.35">
      <c r="A2141" s="140">
        <f t="shared" si="33"/>
        <v>2140</v>
      </c>
      <c r="B2141" s="143"/>
      <c r="C2141" s="144"/>
      <c r="D2141" s="145"/>
    </row>
    <row r="2142" spans="1:4" x14ac:dyDescent="0.35">
      <c r="A2142" s="140">
        <f t="shared" si="33"/>
        <v>2141</v>
      </c>
      <c r="B2142" s="143"/>
      <c r="C2142" s="144"/>
      <c r="D2142" s="145"/>
    </row>
    <row r="2143" spans="1:4" x14ac:dyDescent="0.35">
      <c r="A2143" s="140">
        <f t="shared" si="33"/>
        <v>2142</v>
      </c>
      <c r="B2143" s="143"/>
      <c r="C2143" s="144"/>
      <c r="D2143" s="145"/>
    </row>
    <row r="2144" spans="1:4" x14ac:dyDescent="0.35">
      <c r="A2144" s="140">
        <f t="shared" si="33"/>
        <v>2143</v>
      </c>
      <c r="B2144" s="143"/>
      <c r="C2144" s="144"/>
      <c r="D2144" s="145"/>
    </row>
    <row r="2145" spans="1:4" x14ac:dyDescent="0.35">
      <c r="A2145" s="140">
        <f t="shared" si="33"/>
        <v>2144</v>
      </c>
      <c r="B2145" s="143"/>
      <c r="C2145" s="144"/>
      <c r="D2145" s="145"/>
    </row>
    <row r="2146" spans="1:4" x14ac:dyDescent="0.35">
      <c r="A2146" s="140">
        <f t="shared" si="33"/>
        <v>2145</v>
      </c>
      <c r="B2146" s="143"/>
      <c r="C2146" s="144"/>
      <c r="D2146" s="145"/>
    </row>
    <row r="2147" spans="1:4" x14ac:dyDescent="0.35">
      <c r="A2147" s="140">
        <f t="shared" si="33"/>
        <v>2146</v>
      </c>
      <c r="B2147" s="143"/>
      <c r="C2147" s="144"/>
      <c r="D2147" s="145"/>
    </row>
    <row r="2148" spans="1:4" x14ac:dyDescent="0.35">
      <c r="A2148" s="140">
        <f t="shared" si="33"/>
        <v>2147</v>
      </c>
      <c r="B2148" s="143"/>
      <c r="C2148" s="144"/>
      <c r="D2148" s="145"/>
    </row>
    <row r="2149" spans="1:4" x14ac:dyDescent="0.35">
      <c r="A2149" s="140">
        <f t="shared" si="33"/>
        <v>2148</v>
      </c>
      <c r="B2149" s="143"/>
      <c r="C2149" s="144"/>
      <c r="D2149" s="145"/>
    </row>
    <row r="2150" spans="1:4" x14ac:dyDescent="0.35">
      <c r="A2150" s="140">
        <f t="shared" si="33"/>
        <v>2149</v>
      </c>
      <c r="B2150" s="143"/>
      <c r="C2150" s="144"/>
      <c r="D2150" s="145"/>
    </row>
    <row r="2151" spans="1:4" x14ac:dyDescent="0.35">
      <c r="A2151" s="140">
        <f t="shared" si="33"/>
        <v>2150</v>
      </c>
      <c r="B2151" s="143"/>
      <c r="C2151" s="144"/>
      <c r="D2151" s="145"/>
    </row>
    <row r="2152" spans="1:4" x14ac:dyDescent="0.35">
      <c r="A2152" s="140">
        <f t="shared" si="33"/>
        <v>2151</v>
      </c>
      <c r="B2152" s="143"/>
      <c r="C2152" s="144"/>
      <c r="D2152" s="145"/>
    </row>
    <row r="2153" spans="1:4" x14ac:dyDescent="0.35">
      <c r="A2153" s="140">
        <f t="shared" si="33"/>
        <v>2152</v>
      </c>
      <c r="B2153" s="143"/>
      <c r="C2153" s="144"/>
      <c r="D2153" s="145"/>
    </row>
    <row r="2154" spans="1:4" x14ac:dyDescent="0.35">
      <c r="A2154" s="140">
        <f t="shared" si="33"/>
        <v>2153</v>
      </c>
      <c r="B2154" s="143"/>
      <c r="C2154" s="144"/>
      <c r="D2154" s="145"/>
    </row>
    <row r="2155" spans="1:4" x14ac:dyDescent="0.35">
      <c r="A2155" s="140">
        <f t="shared" si="33"/>
        <v>2154</v>
      </c>
      <c r="B2155" s="143"/>
      <c r="C2155" s="144"/>
      <c r="D2155" s="145"/>
    </row>
    <row r="2156" spans="1:4" x14ac:dyDescent="0.35">
      <c r="A2156" s="140">
        <f t="shared" si="33"/>
        <v>2155</v>
      </c>
      <c r="B2156" s="143"/>
      <c r="C2156" s="144"/>
      <c r="D2156" s="145"/>
    </row>
    <row r="2157" spans="1:4" x14ac:dyDescent="0.35">
      <c r="A2157" s="140">
        <f t="shared" si="33"/>
        <v>2156</v>
      </c>
      <c r="B2157" s="143"/>
      <c r="C2157" s="144"/>
      <c r="D2157" s="145"/>
    </row>
    <row r="2158" spans="1:4" x14ac:dyDescent="0.35">
      <c r="A2158" s="140">
        <f t="shared" si="33"/>
        <v>2157</v>
      </c>
      <c r="B2158" s="143"/>
      <c r="C2158" s="144"/>
      <c r="D2158" s="145"/>
    </row>
    <row r="2159" spans="1:4" x14ac:dyDescent="0.35">
      <c r="A2159" s="140">
        <f t="shared" si="33"/>
        <v>2158</v>
      </c>
      <c r="B2159" s="143"/>
      <c r="C2159" s="144"/>
      <c r="D2159" s="145"/>
    </row>
    <row r="2160" spans="1:4" x14ac:dyDescent="0.35">
      <c r="A2160" s="140">
        <f t="shared" si="33"/>
        <v>2159</v>
      </c>
      <c r="B2160" s="143"/>
      <c r="C2160" s="144"/>
      <c r="D2160" s="145"/>
    </row>
    <row r="2161" spans="1:4" x14ac:dyDescent="0.35">
      <c r="A2161" s="140">
        <f t="shared" si="33"/>
        <v>2160</v>
      </c>
      <c r="B2161" s="143"/>
      <c r="C2161" s="144"/>
      <c r="D2161" s="145"/>
    </row>
    <row r="2162" spans="1:4" x14ac:dyDescent="0.35">
      <c r="A2162" s="140">
        <f t="shared" si="33"/>
        <v>2161</v>
      </c>
      <c r="B2162" s="143"/>
      <c r="C2162" s="144"/>
      <c r="D2162" s="145"/>
    </row>
    <row r="2163" spans="1:4" x14ac:dyDescent="0.35">
      <c r="A2163" s="140">
        <f t="shared" si="33"/>
        <v>2162</v>
      </c>
      <c r="B2163" s="143"/>
      <c r="C2163" s="144"/>
      <c r="D2163" s="145"/>
    </row>
    <row r="2164" spans="1:4" x14ac:dyDescent="0.35">
      <c r="A2164" s="140">
        <f t="shared" si="33"/>
        <v>2163</v>
      </c>
      <c r="B2164" s="143"/>
      <c r="C2164" s="144"/>
      <c r="D2164" s="145"/>
    </row>
    <row r="2165" spans="1:4" x14ac:dyDescent="0.35">
      <c r="A2165" s="140">
        <f t="shared" si="33"/>
        <v>2164</v>
      </c>
      <c r="B2165" s="143"/>
      <c r="C2165" s="144"/>
      <c r="D2165" s="145"/>
    </row>
    <row r="2166" spans="1:4" x14ac:dyDescent="0.35">
      <c r="A2166" s="140">
        <f t="shared" si="33"/>
        <v>2165</v>
      </c>
      <c r="B2166" s="143"/>
      <c r="C2166" s="144"/>
      <c r="D2166" s="145"/>
    </row>
    <row r="2167" spans="1:4" x14ac:dyDescent="0.35">
      <c r="A2167" s="140">
        <f t="shared" si="33"/>
        <v>2166</v>
      </c>
      <c r="B2167" s="143"/>
      <c r="C2167" s="144"/>
      <c r="D2167" s="145"/>
    </row>
    <row r="2168" spans="1:4" x14ac:dyDescent="0.35">
      <c r="A2168" s="140">
        <f t="shared" si="33"/>
        <v>2167</v>
      </c>
      <c r="B2168" s="143"/>
      <c r="C2168" s="144"/>
      <c r="D2168" s="145"/>
    </row>
    <row r="2169" spans="1:4" x14ac:dyDescent="0.35">
      <c r="A2169" s="140">
        <f t="shared" si="33"/>
        <v>2168</v>
      </c>
      <c r="B2169" s="143"/>
      <c r="C2169" s="144"/>
      <c r="D2169" s="145"/>
    </row>
    <row r="2170" spans="1:4" x14ac:dyDescent="0.35">
      <c r="A2170" s="140">
        <f t="shared" si="33"/>
        <v>2169</v>
      </c>
      <c r="B2170" s="143"/>
      <c r="C2170" s="144"/>
      <c r="D2170" s="145"/>
    </row>
    <row r="2171" spans="1:4" x14ac:dyDescent="0.35">
      <c r="A2171" s="140">
        <f t="shared" si="33"/>
        <v>2170</v>
      </c>
      <c r="B2171" s="143"/>
      <c r="C2171" s="144"/>
      <c r="D2171" s="145"/>
    </row>
    <row r="2172" spans="1:4" x14ac:dyDescent="0.35">
      <c r="A2172" s="140">
        <f t="shared" si="33"/>
        <v>2171</v>
      </c>
      <c r="B2172" s="143"/>
      <c r="C2172" s="144"/>
      <c r="D2172" s="145"/>
    </row>
    <row r="2173" spans="1:4" x14ac:dyDescent="0.35">
      <c r="A2173" s="140">
        <f t="shared" si="33"/>
        <v>2172</v>
      </c>
      <c r="B2173" s="143"/>
      <c r="C2173" s="144"/>
      <c r="D2173" s="145"/>
    </row>
    <row r="2174" spans="1:4" x14ac:dyDescent="0.35">
      <c r="A2174" s="140">
        <f t="shared" si="33"/>
        <v>2173</v>
      </c>
      <c r="B2174" s="143"/>
      <c r="C2174" s="144"/>
      <c r="D2174" s="145"/>
    </row>
    <row r="2175" spans="1:4" x14ac:dyDescent="0.35">
      <c r="A2175" s="140">
        <f t="shared" si="33"/>
        <v>2174</v>
      </c>
      <c r="B2175" s="143"/>
      <c r="C2175" s="144"/>
      <c r="D2175" s="145"/>
    </row>
    <row r="2176" spans="1:4" x14ac:dyDescent="0.35">
      <c r="A2176" s="140">
        <f t="shared" si="33"/>
        <v>2175</v>
      </c>
      <c r="B2176" s="143"/>
      <c r="C2176" s="144"/>
      <c r="D2176" s="145"/>
    </row>
    <row r="2177" spans="1:4" x14ac:dyDescent="0.35">
      <c r="A2177" s="140">
        <f t="shared" si="33"/>
        <v>2176</v>
      </c>
      <c r="B2177" s="143"/>
      <c r="C2177" s="144"/>
      <c r="D2177" s="145"/>
    </row>
    <row r="2178" spans="1:4" x14ac:dyDescent="0.35">
      <c r="A2178" s="140">
        <f t="shared" si="33"/>
        <v>2177</v>
      </c>
      <c r="B2178" s="143"/>
      <c r="C2178" s="144"/>
      <c r="D2178" s="145"/>
    </row>
    <row r="2179" spans="1:4" x14ac:dyDescent="0.35">
      <c r="A2179" s="140">
        <f t="shared" si="33"/>
        <v>2178</v>
      </c>
      <c r="B2179" s="143"/>
      <c r="C2179" s="144"/>
      <c r="D2179" s="145"/>
    </row>
    <row r="2180" spans="1:4" x14ac:dyDescent="0.35">
      <c r="A2180" s="140">
        <f t="shared" ref="A2180:A2243" si="34">A2179+1</f>
        <v>2179</v>
      </c>
      <c r="B2180" s="143"/>
      <c r="C2180" s="144"/>
      <c r="D2180" s="145"/>
    </row>
    <row r="2181" spans="1:4" x14ac:dyDescent="0.35">
      <c r="A2181" s="140">
        <f t="shared" si="34"/>
        <v>2180</v>
      </c>
      <c r="B2181" s="143"/>
      <c r="C2181" s="144"/>
      <c r="D2181" s="145"/>
    </row>
    <row r="2182" spans="1:4" x14ac:dyDescent="0.35">
      <c r="A2182" s="140">
        <f t="shared" si="34"/>
        <v>2181</v>
      </c>
      <c r="B2182" s="143"/>
      <c r="C2182" s="144"/>
      <c r="D2182" s="145"/>
    </row>
    <row r="2183" spans="1:4" x14ac:dyDescent="0.35">
      <c r="A2183" s="140">
        <f t="shared" si="34"/>
        <v>2182</v>
      </c>
      <c r="B2183" s="143"/>
      <c r="C2183" s="144"/>
      <c r="D2183" s="145"/>
    </row>
    <row r="2184" spans="1:4" x14ac:dyDescent="0.35">
      <c r="A2184" s="140">
        <f t="shared" si="34"/>
        <v>2183</v>
      </c>
      <c r="B2184" s="143"/>
      <c r="C2184" s="144"/>
      <c r="D2184" s="145"/>
    </row>
    <row r="2185" spans="1:4" x14ac:dyDescent="0.35">
      <c r="A2185" s="140">
        <f t="shared" si="34"/>
        <v>2184</v>
      </c>
      <c r="B2185" s="143"/>
      <c r="C2185" s="144"/>
      <c r="D2185" s="145"/>
    </row>
    <row r="2186" spans="1:4" x14ac:dyDescent="0.35">
      <c r="A2186" s="140">
        <f t="shared" si="34"/>
        <v>2185</v>
      </c>
      <c r="B2186" s="143"/>
      <c r="C2186" s="144"/>
      <c r="D2186" s="145"/>
    </row>
    <row r="2187" spans="1:4" x14ac:dyDescent="0.35">
      <c r="A2187" s="140">
        <f t="shared" si="34"/>
        <v>2186</v>
      </c>
      <c r="B2187" s="143"/>
      <c r="C2187" s="144"/>
      <c r="D2187" s="145"/>
    </row>
    <row r="2188" spans="1:4" x14ac:dyDescent="0.35">
      <c r="A2188" s="140">
        <f t="shared" si="34"/>
        <v>2187</v>
      </c>
      <c r="B2188" s="143"/>
      <c r="C2188" s="144"/>
      <c r="D2188" s="145"/>
    </row>
    <row r="2189" spans="1:4" x14ac:dyDescent="0.35">
      <c r="A2189" s="140">
        <f t="shared" si="34"/>
        <v>2188</v>
      </c>
      <c r="B2189" s="143"/>
      <c r="C2189" s="144"/>
      <c r="D2189" s="145"/>
    </row>
    <row r="2190" spans="1:4" x14ac:dyDescent="0.35">
      <c r="A2190" s="140">
        <f t="shared" si="34"/>
        <v>2189</v>
      </c>
      <c r="B2190" s="143"/>
      <c r="C2190" s="144"/>
      <c r="D2190" s="145"/>
    </row>
    <row r="2191" spans="1:4" x14ac:dyDescent="0.35">
      <c r="A2191" s="140">
        <f t="shared" si="34"/>
        <v>2190</v>
      </c>
      <c r="B2191" s="143"/>
      <c r="C2191" s="144"/>
      <c r="D2191" s="145"/>
    </row>
    <row r="2192" spans="1:4" x14ac:dyDescent="0.35">
      <c r="A2192" s="140">
        <f t="shared" si="34"/>
        <v>2191</v>
      </c>
      <c r="B2192" s="143"/>
      <c r="C2192" s="144"/>
      <c r="D2192" s="145"/>
    </row>
    <row r="2193" spans="1:4" x14ac:dyDescent="0.35">
      <c r="A2193" s="140">
        <f t="shared" si="34"/>
        <v>2192</v>
      </c>
      <c r="B2193" s="143"/>
      <c r="C2193" s="144"/>
      <c r="D2193" s="145"/>
    </row>
    <row r="2194" spans="1:4" x14ac:dyDescent="0.35">
      <c r="A2194" s="140">
        <f t="shared" si="34"/>
        <v>2193</v>
      </c>
      <c r="B2194" s="143"/>
      <c r="C2194" s="144"/>
      <c r="D2194" s="145"/>
    </row>
    <row r="2195" spans="1:4" x14ac:dyDescent="0.35">
      <c r="A2195" s="140">
        <f t="shared" si="34"/>
        <v>2194</v>
      </c>
      <c r="B2195" s="143"/>
      <c r="C2195" s="144"/>
      <c r="D2195" s="145"/>
    </row>
    <row r="2196" spans="1:4" x14ac:dyDescent="0.35">
      <c r="A2196" s="140">
        <f t="shared" si="34"/>
        <v>2195</v>
      </c>
      <c r="B2196" s="143"/>
      <c r="C2196" s="144"/>
      <c r="D2196" s="145"/>
    </row>
    <row r="2197" spans="1:4" x14ac:dyDescent="0.35">
      <c r="A2197" s="140">
        <f t="shared" si="34"/>
        <v>2196</v>
      </c>
      <c r="B2197" s="143"/>
      <c r="C2197" s="144"/>
      <c r="D2197" s="145"/>
    </row>
    <row r="2198" spans="1:4" x14ac:dyDescent="0.35">
      <c r="A2198" s="140">
        <f t="shared" si="34"/>
        <v>2197</v>
      </c>
      <c r="B2198" s="143"/>
      <c r="C2198" s="144"/>
      <c r="D2198" s="145"/>
    </row>
    <row r="2199" spans="1:4" x14ac:dyDescent="0.35">
      <c r="A2199" s="140">
        <f t="shared" si="34"/>
        <v>2198</v>
      </c>
      <c r="B2199" s="143"/>
      <c r="C2199" s="144"/>
      <c r="D2199" s="145"/>
    </row>
    <row r="2200" spans="1:4" x14ac:dyDescent="0.35">
      <c r="A2200" s="140">
        <f t="shared" si="34"/>
        <v>2199</v>
      </c>
      <c r="B2200" s="143"/>
      <c r="C2200" s="144"/>
      <c r="D2200" s="145"/>
    </row>
    <row r="2201" spans="1:4" x14ac:dyDescent="0.35">
      <c r="A2201" s="140">
        <f t="shared" si="34"/>
        <v>2200</v>
      </c>
      <c r="B2201" s="143"/>
      <c r="C2201" s="144"/>
      <c r="D2201" s="145"/>
    </row>
    <row r="2202" spans="1:4" x14ac:dyDescent="0.35">
      <c r="A2202" s="140">
        <f t="shared" si="34"/>
        <v>2201</v>
      </c>
      <c r="B2202" s="143"/>
      <c r="C2202" s="144"/>
      <c r="D2202" s="145"/>
    </row>
    <row r="2203" spans="1:4" x14ac:dyDescent="0.35">
      <c r="A2203" s="140">
        <f t="shared" si="34"/>
        <v>2202</v>
      </c>
      <c r="B2203" s="143"/>
      <c r="C2203" s="144"/>
      <c r="D2203" s="145"/>
    </row>
    <row r="2204" spans="1:4" x14ac:dyDescent="0.35">
      <c r="A2204" s="140">
        <f t="shared" si="34"/>
        <v>2203</v>
      </c>
      <c r="B2204" s="143"/>
      <c r="C2204" s="144"/>
      <c r="D2204" s="145"/>
    </row>
    <row r="2205" spans="1:4" x14ac:dyDescent="0.35">
      <c r="A2205" s="140">
        <f t="shared" si="34"/>
        <v>2204</v>
      </c>
      <c r="B2205" s="143"/>
      <c r="C2205" s="144"/>
      <c r="D2205" s="145"/>
    </row>
    <row r="2206" spans="1:4" x14ac:dyDescent="0.35">
      <c r="A2206" s="140">
        <f t="shared" si="34"/>
        <v>2205</v>
      </c>
      <c r="B2206" s="143"/>
      <c r="C2206" s="144"/>
      <c r="D2206" s="145"/>
    </row>
    <row r="2207" spans="1:4" x14ac:dyDescent="0.35">
      <c r="A2207" s="140">
        <f t="shared" si="34"/>
        <v>2206</v>
      </c>
      <c r="B2207" s="143"/>
      <c r="C2207" s="144"/>
      <c r="D2207" s="145"/>
    </row>
    <row r="2208" spans="1:4" x14ac:dyDescent="0.35">
      <c r="A2208" s="140">
        <f t="shared" si="34"/>
        <v>2207</v>
      </c>
      <c r="B2208" s="143"/>
      <c r="C2208" s="144"/>
      <c r="D2208" s="145"/>
    </row>
    <row r="2209" spans="1:4" x14ac:dyDescent="0.35">
      <c r="A2209" s="140">
        <f t="shared" si="34"/>
        <v>2208</v>
      </c>
      <c r="B2209" s="143"/>
      <c r="C2209" s="144"/>
      <c r="D2209" s="145"/>
    </row>
    <row r="2210" spans="1:4" x14ac:dyDescent="0.35">
      <c r="A2210" s="140">
        <f t="shared" si="34"/>
        <v>2209</v>
      </c>
      <c r="B2210" s="143"/>
      <c r="C2210" s="144"/>
      <c r="D2210" s="145"/>
    </row>
    <row r="2211" spans="1:4" x14ac:dyDescent="0.35">
      <c r="A2211" s="140">
        <f t="shared" si="34"/>
        <v>2210</v>
      </c>
      <c r="B2211" s="143"/>
      <c r="C2211" s="144"/>
      <c r="D2211" s="145"/>
    </row>
    <row r="2212" spans="1:4" x14ac:dyDescent="0.35">
      <c r="A2212" s="140">
        <f t="shared" si="34"/>
        <v>2211</v>
      </c>
      <c r="B2212" s="143"/>
      <c r="C2212" s="144"/>
      <c r="D2212" s="145"/>
    </row>
    <row r="2213" spans="1:4" x14ac:dyDescent="0.35">
      <c r="A2213" s="140">
        <f t="shared" si="34"/>
        <v>2212</v>
      </c>
      <c r="B2213" s="143"/>
      <c r="C2213" s="144"/>
      <c r="D2213" s="145"/>
    </row>
    <row r="2214" spans="1:4" x14ac:dyDescent="0.35">
      <c r="A2214" s="140">
        <f t="shared" si="34"/>
        <v>2213</v>
      </c>
      <c r="B2214" s="143"/>
      <c r="C2214" s="144"/>
      <c r="D2214" s="145"/>
    </row>
    <row r="2215" spans="1:4" x14ac:dyDescent="0.35">
      <c r="A2215" s="140">
        <f t="shared" si="34"/>
        <v>2214</v>
      </c>
      <c r="B2215" s="143"/>
      <c r="C2215" s="144"/>
      <c r="D2215" s="145"/>
    </row>
    <row r="2216" spans="1:4" x14ac:dyDescent="0.35">
      <c r="A2216" s="140">
        <f t="shared" si="34"/>
        <v>2215</v>
      </c>
      <c r="B2216" s="143"/>
      <c r="C2216" s="144"/>
      <c r="D2216" s="145"/>
    </row>
    <row r="2217" spans="1:4" x14ac:dyDescent="0.35">
      <c r="A2217" s="140">
        <f t="shared" si="34"/>
        <v>2216</v>
      </c>
      <c r="B2217" s="143"/>
      <c r="C2217" s="144"/>
      <c r="D2217" s="145"/>
    </row>
    <row r="2218" spans="1:4" x14ac:dyDescent="0.35">
      <c r="A2218" s="140">
        <f t="shared" si="34"/>
        <v>2217</v>
      </c>
      <c r="B2218" s="143"/>
      <c r="C2218" s="144"/>
      <c r="D2218" s="145"/>
    </row>
    <row r="2219" spans="1:4" x14ac:dyDescent="0.35">
      <c r="A2219" s="140">
        <f t="shared" si="34"/>
        <v>2218</v>
      </c>
      <c r="B2219" s="143"/>
      <c r="C2219" s="144"/>
      <c r="D2219" s="145"/>
    </row>
    <row r="2220" spans="1:4" x14ac:dyDescent="0.35">
      <c r="A2220" s="140">
        <f t="shared" si="34"/>
        <v>2219</v>
      </c>
      <c r="B2220" s="143"/>
      <c r="C2220" s="144"/>
      <c r="D2220" s="145"/>
    </row>
    <row r="2221" spans="1:4" x14ac:dyDescent="0.35">
      <c r="A2221" s="140">
        <f t="shared" si="34"/>
        <v>2220</v>
      </c>
      <c r="B2221" s="143"/>
      <c r="C2221" s="144"/>
      <c r="D2221" s="145"/>
    </row>
    <row r="2222" spans="1:4" x14ac:dyDescent="0.35">
      <c r="A2222" s="140">
        <f t="shared" si="34"/>
        <v>2221</v>
      </c>
      <c r="B2222" s="143"/>
      <c r="C2222" s="144"/>
      <c r="D2222" s="145"/>
    </row>
    <row r="2223" spans="1:4" x14ac:dyDescent="0.35">
      <c r="A2223" s="140">
        <f t="shared" si="34"/>
        <v>2222</v>
      </c>
      <c r="B2223" s="143"/>
      <c r="C2223" s="144"/>
      <c r="D2223" s="145"/>
    </row>
    <row r="2224" spans="1:4" x14ac:dyDescent="0.35">
      <c r="A2224" s="140">
        <f t="shared" si="34"/>
        <v>2223</v>
      </c>
      <c r="B2224" s="143"/>
      <c r="C2224" s="144"/>
      <c r="D2224" s="145"/>
    </row>
    <row r="2225" spans="1:4" x14ac:dyDescent="0.35">
      <c r="A2225" s="140">
        <f t="shared" si="34"/>
        <v>2224</v>
      </c>
      <c r="B2225" s="143"/>
      <c r="C2225" s="144"/>
      <c r="D2225" s="145"/>
    </row>
    <row r="2226" spans="1:4" x14ac:dyDescent="0.35">
      <c r="A2226" s="140">
        <f t="shared" si="34"/>
        <v>2225</v>
      </c>
      <c r="B2226" s="143"/>
      <c r="C2226" s="144"/>
      <c r="D2226" s="145"/>
    </row>
    <row r="2227" spans="1:4" x14ac:dyDescent="0.35">
      <c r="A2227" s="140">
        <f t="shared" si="34"/>
        <v>2226</v>
      </c>
      <c r="B2227" s="143"/>
      <c r="C2227" s="144"/>
      <c r="D2227" s="145"/>
    </row>
    <row r="2228" spans="1:4" x14ac:dyDescent="0.35">
      <c r="A2228" s="140">
        <f t="shared" si="34"/>
        <v>2227</v>
      </c>
      <c r="B2228" s="143"/>
      <c r="C2228" s="144"/>
      <c r="D2228" s="145"/>
    </row>
    <row r="2229" spans="1:4" x14ac:dyDescent="0.35">
      <c r="A2229" s="140">
        <f t="shared" si="34"/>
        <v>2228</v>
      </c>
      <c r="B2229" s="143"/>
      <c r="C2229" s="144"/>
      <c r="D2229" s="145"/>
    </row>
    <row r="2230" spans="1:4" x14ac:dyDescent="0.35">
      <c r="A2230" s="140">
        <f t="shared" si="34"/>
        <v>2229</v>
      </c>
      <c r="B2230" s="143"/>
      <c r="C2230" s="144"/>
      <c r="D2230" s="145"/>
    </row>
    <row r="2231" spans="1:4" x14ac:dyDescent="0.35">
      <c r="A2231" s="140">
        <f t="shared" si="34"/>
        <v>2230</v>
      </c>
      <c r="B2231" s="143"/>
      <c r="C2231" s="144"/>
      <c r="D2231" s="145"/>
    </row>
    <row r="2232" spans="1:4" x14ac:dyDescent="0.35">
      <c r="A2232" s="140">
        <f t="shared" si="34"/>
        <v>2231</v>
      </c>
      <c r="B2232" s="143"/>
      <c r="C2232" s="144"/>
      <c r="D2232" s="145"/>
    </row>
    <row r="2233" spans="1:4" x14ac:dyDescent="0.35">
      <c r="A2233" s="140">
        <f t="shared" si="34"/>
        <v>2232</v>
      </c>
      <c r="B2233" s="143"/>
      <c r="C2233" s="144"/>
      <c r="D2233" s="145"/>
    </row>
    <row r="2234" spans="1:4" x14ac:dyDescent="0.35">
      <c r="A2234" s="140">
        <f t="shared" si="34"/>
        <v>2233</v>
      </c>
      <c r="B2234" s="143"/>
      <c r="C2234" s="144"/>
      <c r="D2234" s="145"/>
    </row>
    <row r="2235" spans="1:4" x14ac:dyDescent="0.35">
      <c r="A2235" s="140">
        <f t="shared" si="34"/>
        <v>2234</v>
      </c>
      <c r="B2235" s="143"/>
      <c r="C2235" s="144"/>
      <c r="D2235" s="145"/>
    </row>
    <row r="2236" spans="1:4" x14ac:dyDescent="0.35">
      <c r="A2236" s="140">
        <f t="shared" si="34"/>
        <v>2235</v>
      </c>
      <c r="B2236" s="143"/>
      <c r="C2236" s="144"/>
      <c r="D2236" s="145"/>
    </row>
    <row r="2237" spans="1:4" x14ac:dyDescent="0.35">
      <c r="A2237" s="140">
        <f t="shared" si="34"/>
        <v>2236</v>
      </c>
      <c r="B2237" s="143"/>
      <c r="C2237" s="144"/>
      <c r="D2237" s="145"/>
    </row>
    <row r="2238" spans="1:4" x14ac:dyDescent="0.35">
      <c r="A2238" s="140">
        <f t="shared" si="34"/>
        <v>2237</v>
      </c>
      <c r="B2238" s="143"/>
      <c r="C2238" s="144"/>
      <c r="D2238" s="145"/>
    </row>
    <row r="2239" spans="1:4" x14ac:dyDescent="0.35">
      <c r="A2239" s="140">
        <f t="shared" si="34"/>
        <v>2238</v>
      </c>
      <c r="B2239" s="143"/>
      <c r="C2239" s="144"/>
      <c r="D2239" s="145"/>
    </row>
    <row r="2240" spans="1:4" x14ac:dyDescent="0.35">
      <c r="A2240" s="140">
        <f t="shared" si="34"/>
        <v>2239</v>
      </c>
      <c r="B2240" s="143"/>
      <c r="C2240" s="144"/>
      <c r="D2240" s="145"/>
    </row>
    <row r="2241" spans="1:4" x14ac:dyDescent="0.35">
      <c r="A2241" s="140">
        <f t="shared" si="34"/>
        <v>2240</v>
      </c>
      <c r="B2241" s="143"/>
      <c r="C2241" s="144"/>
      <c r="D2241" s="145"/>
    </row>
    <row r="2242" spans="1:4" x14ac:dyDescent="0.35">
      <c r="A2242" s="140">
        <f t="shared" si="34"/>
        <v>2241</v>
      </c>
      <c r="B2242" s="143"/>
      <c r="C2242" s="144"/>
      <c r="D2242" s="145"/>
    </row>
    <row r="2243" spans="1:4" x14ac:dyDescent="0.35">
      <c r="A2243" s="140">
        <f t="shared" si="34"/>
        <v>2242</v>
      </c>
      <c r="B2243" s="143"/>
      <c r="C2243" s="144"/>
      <c r="D2243" s="145"/>
    </row>
    <row r="2244" spans="1:4" x14ac:dyDescent="0.35">
      <c r="A2244" s="140">
        <f t="shared" ref="A2244:A2307" si="35">A2243+1</f>
        <v>2243</v>
      </c>
      <c r="B2244" s="143"/>
      <c r="C2244" s="144"/>
      <c r="D2244" s="145"/>
    </row>
    <row r="2245" spans="1:4" x14ac:dyDescent="0.35">
      <c r="A2245" s="140">
        <f t="shared" si="35"/>
        <v>2244</v>
      </c>
      <c r="B2245" s="143"/>
      <c r="C2245" s="144"/>
      <c r="D2245" s="145"/>
    </row>
    <row r="2246" spans="1:4" x14ac:dyDescent="0.35">
      <c r="A2246" s="140">
        <f t="shared" si="35"/>
        <v>2245</v>
      </c>
      <c r="B2246" s="143"/>
      <c r="C2246" s="144"/>
      <c r="D2246" s="145"/>
    </row>
    <row r="2247" spans="1:4" x14ac:dyDescent="0.35">
      <c r="A2247" s="140">
        <f t="shared" si="35"/>
        <v>2246</v>
      </c>
      <c r="B2247" s="143"/>
      <c r="C2247" s="144"/>
      <c r="D2247" s="145"/>
    </row>
    <row r="2248" spans="1:4" x14ac:dyDescent="0.35">
      <c r="A2248" s="140">
        <f t="shared" si="35"/>
        <v>2247</v>
      </c>
      <c r="B2248" s="143"/>
      <c r="C2248" s="144"/>
      <c r="D2248" s="145"/>
    </row>
    <row r="2249" spans="1:4" x14ac:dyDescent="0.35">
      <c r="A2249" s="140">
        <f t="shared" si="35"/>
        <v>2248</v>
      </c>
      <c r="B2249" s="143"/>
      <c r="C2249" s="144"/>
      <c r="D2249" s="145"/>
    </row>
    <row r="2250" spans="1:4" x14ac:dyDescent="0.35">
      <c r="A2250" s="140">
        <f t="shared" si="35"/>
        <v>2249</v>
      </c>
      <c r="B2250" s="143"/>
      <c r="C2250" s="144"/>
      <c r="D2250" s="145"/>
    </row>
    <row r="2251" spans="1:4" x14ac:dyDescent="0.35">
      <c r="A2251" s="140">
        <f t="shared" si="35"/>
        <v>2250</v>
      </c>
      <c r="B2251" s="143"/>
      <c r="C2251" s="144"/>
      <c r="D2251" s="145"/>
    </row>
    <row r="2252" spans="1:4" x14ac:dyDescent="0.35">
      <c r="A2252" s="140">
        <f t="shared" si="35"/>
        <v>2251</v>
      </c>
      <c r="B2252" s="143"/>
      <c r="C2252" s="144"/>
      <c r="D2252" s="145"/>
    </row>
    <row r="2253" spans="1:4" x14ac:dyDescent="0.35">
      <c r="A2253" s="140">
        <f t="shared" si="35"/>
        <v>2252</v>
      </c>
      <c r="B2253" s="143"/>
      <c r="C2253" s="144"/>
      <c r="D2253" s="145"/>
    </row>
    <row r="2254" spans="1:4" x14ac:dyDescent="0.35">
      <c r="A2254" s="140">
        <f t="shared" si="35"/>
        <v>2253</v>
      </c>
      <c r="B2254" s="143"/>
      <c r="C2254" s="144"/>
      <c r="D2254" s="145"/>
    </row>
    <row r="2255" spans="1:4" x14ac:dyDescent="0.35">
      <c r="A2255" s="140">
        <f t="shared" si="35"/>
        <v>2254</v>
      </c>
      <c r="B2255" s="143"/>
      <c r="C2255" s="144"/>
      <c r="D2255" s="145"/>
    </row>
    <row r="2256" spans="1:4" x14ac:dyDescent="0.35">
      <c r="A2256" s="140">
        <f t="shared" si="35"/>
        <v>2255</v>
      </c>
      <c r="B2256" s="143"/>
      <c r="C2256" s="144"/>
      <c r="D2256" s="145"/>
    </row>
    <row r="2257" spans="1:4" x14ac:dyDescent="0.35">
      <c r="A2257" s="140">
        <f t="shared" si="35"/>
        <v>2256</v>
      </c>
      <c r="B2257" s="143"/>
      <c r="C2257" s="144"/>
      <c r="D2257" s="145"/>
    </row>
    <row r="2258" spans="1:4" x14ac:dyDescent="0.35">
      <c r="A2258" s="140">
        <f t="shared" si="35"/>
        <v>2257</v>
      </c>
      <c r="B2258" s="143"/>
      <c r="C2258" s="144"/>
      <c r="D2258" s="145"/>
    </row>
    <row r="2259" spans="1:4" x14ac:dyDescent="0.35">
      <c r="A2259" s="140">
        <f t="shared" si="35"/>
        <v>2258</v>
      </c>
      <c r="B2259" s="143"/>
      <c r="C2259" s="144"/>
      <c r="D2259" s="145"/>
    </row>
    <row r="2260" spans="1:4" x14ac:dyDescent="0.35">
      <c r="A2260" s="140">
        <f t="shared" si="35"/>
        <v>2259</v>
      </c>
      <c r="B2260" s="143"/>
      <c r="C2260" s="144"/>
      <c r="D2260" s="145"/>
    </row>
    <row r="2261" spans="1:4" x14ac:dyDescent="0.35">
      <c r="A2261" s="140">
        <f t="shared" si="35"/>
        <v>2260</v>
      </c>
      <c r="B2261" s="143"/>
      <c r="C2261" s="144"/>
      <c r="D2261" s="145"/>
    </row>
    <row r="2262" spans="1:4" x14ac:dyDescent="0.35">
      <c r="A2262" s="140">
        <f t="shared" si="35"/>
        <v>2261</v>
      </c>
      <c r="B2262" s="143"/>
      <c r="C2262" s="144"/>
      <c r="D2262" s="145"/>
    </row>
    <row r="2263" spans="1:4" x14ac:dyDescent="0.35">
      <c r="A2263" s="140">
        <f t="shared" si="35"/>
        <v>2262</v>
      </c>
      <c r="B2263" s="143"/>
      <c r="C2263" s="144"/>
      <c r="D2263" s="145"/>
    </row>
    <row r="2264" spans="1:4" x14ac:dyDescent="0.35">
      <c r="A2264" s="140">
        <f t="shared" si="35"/>
        <v>2263</v>
      </c>
      <c r="B2264" s="143"/>
      <c r="C2264" s="144"/>
      <c r="D2264" s="145"/>
    </row>
    <row r="2265" spans="1:4" x14ac:dyDescent="0.35">
      <c r="A2265" s="140">
        <f t="shared" si="35"/>
        <v>2264</v>
      </c>
      <c r="B2265" s="143"/>
      <c r="C2265" s="144"/>
      <c r="D2265" s="145"/>
    </row>
    <row r="2266" spans="1:4" x14ac:dyDescent="0.35">
      <c r="A2266" s="140">
        <f t="shared" si="35"/>
        <v>2265</v>
      </c>
      <c r="B2266" s="143"/>
      <c r="C2266" s="144"/>
      <c r="D2266" s="145"/>
    </row>
    <row r="2267" spans="1:4" x14ac:dyDescent="0.35">
      <c r="A2267" s="140">
        <f t="shared" si="35"/>
        <v>2266</v>
      </c>
      <c r="B2267" s="143"/>
      <c r="C2267" s="144"/>
      <c r="D2267" s="145"/>
    </row>
    <row r="2268" spans="1:4" x14ac:dyDescent="0.35">
      <c r="A2268" s="140">
        <f t="shared" si="35"/>
        <v>2267</v>
      </c>
      <c r="B2268" s="143"/>
      <c r="C2268" s="144"/>
      <c r="D2268" s="145"/>
    </row>
    <row r="2269" spans="1:4" x14ac:dyDescent="0.35">
      <c r="A2269" s="140">
        <f t="shared" si="35"/>
        <v>2268</v>
      </c>
      <c r="B2269" s="143"/>
      <c r="C2269" s="144"/>
      <c r="D2269" s="145"/>
    </row>
    <row r="2270" spans="1:4" x14ac:dyDescent="0.35">
      <c r="A2270" s="140">
        <f t="shared" si="35"/>
        <v>2269</v>
      </c>
      <c r="B2270" s="143"/>
      <c r="C2270" s="144"/>
      <c r="D2270" s="145"/>
    </row>
    <row r="2271" spans="1:4" x14ac:dyDescent="0.35">
      <c r="A2271" s="140">
        <f t="shared" si="35"/>
        <v>2270</v>
      </c>
      <c r="B2271" s="143"/>
      <c r="C2271" s="144"/>
      <c r="D2271" s="145"/>
    </row>
    <row r="2272" spans="1:4" x14ac:dyDescent="0.35">
      <c r="A2272" s="140">
        <f t="shared" si="35"/>
        <v>2271</v>
      </c>
      <c r="B2272" s="143"/>
      <c r="C2272" s="144"/>
      <c r="D2272" s="145"/>
    </row>
    <row r="2273" spans="1:4" x14ac:dyDescent="0.35">
      <c r="A2273" s="140">
        <f t="shared" si="35"/>
        <v>2272</v>
      </c>
      <c r="B2273" s="143"/>
      <c r="C2273" s="144"/>
      <c r="D2273" s="145"/>
    </row>
    <row r="2274" spans="1:4" x14ac:dyDescent="0.35">
      <c r="A2274" s="140">
        <f t="shared" si="35"/>
        <v>2273</v>
      </c>
      <c r="B2274" s="143"/>
      <c r="C2274" s="144"/>
      <c r="D2274" s="145"/>
    </row>
    <row r="2275" spans="1:4" x14ac:dyDescent="0.35">
      <c r="A2275" s="140">
        <f t="shared" si="35"/>
        <v>2274</v>
      </c>
      <c r="B2275" s="143"/>
      <c r="C2275" s="144"/>
      <c r="D2275" s="145"/>
    </row>
    <row r="2276" spans="1:4" x14ac:dyDescent="0.35">
      <c r="A2276" s="140">
        <f t="shared" si="35"/>
        <v>2275</v>
      </c>
      <c r="B2276" s="143"/>
      <c r="C2276" s="144"/>
      <c r="D2276" s="145"/>
    </row>
    <row r="2277" spans="1:4" x14ac:dyDescent="0.35">
      <c r="A2277" s="140">
        <f t="shared" si="35"/>
        <v>2276</v>
      </c>
      <c r="B2277" s="143"/>
      <c r="C2277" s="144"/>
      <c r="D2277" s="145"/>
    </row>
    <row r="2278" spans="1:4" x14ac:dyDescent="0.35">
      <c r="A2278" s="140">
        <f t="shared" si="35"/>
        <v>2277</v>
      </c>
      <c r="B2278" s="143"/>
      <c r="C2278" s="144"/>
      <c r="D2278" s="145"/>
    </row>
    <row r="2279" spans="1:4" x14ac:dyDescent="0.35">
      <c r="A2279" s="140">
        <f t="shared" si="35"/>
        <v>2278</v>
      </c>
      <c r="B2279" s="143"/>
      <c r="C2279" s="144"/>
      <c r="D2279" s="145"/>
    </row>
    <row r="2280" spans="1:4" x14ac:dyDescent="0.35">
      <c r="A2280" s="140">
        <f t="shared" si="35"/>
        <v>2279</v>
      </c>
      <c r="B2280" s="143"/>
      <c r="C2280" s="144"/>
      <c r="D2280" s="145"/>
    </row>
    <row r="2281" spans="1:4" x14ac:dyDescent="0.35">
      <c r="A2281" s="140">
        <f t="shared" si="35"/>
        <v>2280</v>
      </c>
      <c r="B2281" s="143"/>
      <c r="C2281" s="144"/>
      <c r="D2281" s="145"/>
    </row>
    <row r="2282" spans="1:4" x14ac:dyDescent="0.35">
      <c r="A2282" s="140">
        <f t="shared" si="35"/>
        <v>2281</v>
      </c>
      <c r="B2282" s="143"/>
      <c r="C2282" s="144"/>
      <c r="D2282" s="145"/>
    </row>
    <row r="2283" spans="1:4" x14ac:dyDescent="0.35">
      <c r="A2283" s="140">
        <f t="shared" si="35"/>
        <v>2282</v>
      </c>
      <c r="B2283" s="143"/>
      <c r="C2283" s="144"/>
      <c r="D2283" s="145"/>
    </row>
    <row r="2284" spans="1:4" x14ac:dyDescent="0.35">
      <c r="A2284" s="140">
        <f t="shared" si="35"/>
        <v>2283</v>
      </c>
      <c r="B2284" s="143"/>
      <c r="C2284" s="144"/>
      <c r="D2284" s="145"/>
    </row>
    <row r="2285" spans="1:4" x14ac:dyDescent="0.35">
      <c r="A2285" s="140">
        <f t="shared" si="35"/>
        <v>2284</v>
      </c>
      <c r="B2285" s="143"/>
      <c r="C2285" s="144"/>
      <c r="D2285" s="145"/>
    </row>
    <row r="2286" spans="1:4" x14ac:dyDescent="0.35">
      <c r="A2286" s="140">
        <f t="shared" si="35"/>
        <v>2285</v>
      </c>
      <c r="B2286" s="143"/>
      <c r="C2286" s="144"/>
      <c r="D2286" s="145"/>
    </row>
    <row r="2287" spans="1:4" x14ac:dyDescent="0.35">
      <c r="A2287" s="140">
        <f t="shared" si="35"/>
        <v>2286</v>
      </c>
      <c r="B2287" s="143"/>
      <c r="C2287" s="144"/>
      <c r="D2287" s="145"/>
    </row>
    <row r="2288" spans="1:4" x14ac:dyDescent="0.35">
      <c r="A2288" s="140">
        <f t="shared" si="35"/>
        <v>2287</v>
      </c>
      <c r="B2288" s="143"/>
      <c r="C2288" s="144"/>
      <c r="D2288" s="145"/>
    </row>
    <row r="2289" spans="1:4" x14ac:dyDescent="0.35">
      <c r="A2289" s="140">
        <f t="shared" si="35"/>
        <v>2288</v>
      </c>
      <c r="B2289" s="143"/>
      <c r="C2289" s="144"/>
      <c r="D2289" s="145"/>
    </row>
    <row r="2290" spans="1:4" x14ac:dyDescent="0.35">
      <c r="A2290" s="140">
        <f t="shared" si="35"/>
        <v>2289</v>
      </c>
      <c r="B2290" s="143"/>
      <c r="C2290" s="144"/>
      <c r="D2290" s="145"/>
    </row>
    <row r="2291" spans="1:4" x14ac:dyDescent="0.35">
      <c r="A2291" s="140">
        <f t="shared" si="35"/>
        <v>2290</v>
      </c>
      <c r="B2291" s="143"/>
      <c r="C2291" s="144"/>
      <c r="D2291" s="145"/>
    </row>
    <row r="2292" spans="1:4" x14ac:dyDescent="0.35">
      <c r="A2292" s="140">
        <f t="shared" si="35"/>
        <v>2291</v>
      </c>
      <c r="B2292" s="143"/>
      <c r="C2292" s="144"/>
      <c r="D2292" s="145"/>
    </row>
    <row r="2293" spans="1:4" x14ac:dyDescent="0.35">
      <c r="A2293" s="140">
        <f t="shared" si="35"/>
        <v>2292</v>
      </c>
      <c r="B2293" s="143"/>
      <c r="C2293" s="144"/>
      <c r="D2293" s="145"/>
    </row>
    <row r="2294" spans="1:4" x14ac:dyDescent="0.35">
      <c r="A2294" s="140">
        <f t="shared" si="35"/>
        <v>2293</v>
      </c>
      <c r="B2294" s="143"/>
      <c r="C2294" s="144"/>
      <c r="D2294" s="145"/>
    </row>
    <row r="2295" spans="1:4" x14ac:dyDescent="0.35">
      <c r="A2295" s="140">
        <f t="shared" si="35"/>
        <v>2294</v>
      </c>
      <c r="B2295" s="143"/>
      <c r="C2295" s="144"/>
      <c r="D2295" s="145"/>
    </row>
    <row r="2296" spans="1:4" x14ac:dyDescent="0.35">
      <c r="A2296" s="140">
        <f t="shared" si="35"/>
        <v>2295</v>
      </c>
      <c r="B2296" s="143"/>
      <c r="C2296" s="144"/>
      <c r="D2296" s="145"/>
    </row>
    <row r="2297" spans="1:4" x14ac:dyDescent="0.35">
      <c r="A2297" s="140">
        <f t="shared" si="35"/>
        <v>2296</v>
      </c>
      <c r="B2297" s="143"/>
      <c r="C2297" s="144"/>
      <c r="D2297" s="145"/>
    </row>
    <row r="2298" spans="1:4" x14ac:dyDescent="0.35">
      <c r="A2298" s="140">
        <f t="shared" si="35"/>
        <v>2297</v>
      </c>
      <c r="B2298" s="143"/>
      <c r="C2298" s="144"/>
      <c r="D2298" s="145"/>
    </row>
    <row r="2299" spans="1:4" x14ac:dyDescent="0.35">
      <c r="A2299" s="140">
        <f t="shared" si="35"/>
        <v>2298</v>
      </c>
      <c r="B2299" s="143"/>
      <c r="C2299" s="144"/>
      <c r="D2299" s="145"/>
    </row>
    <row r="2300" spans="1:4" x14ac:dyDescent="0.35">
      <c r="A2300" s="140">
        <f t="shared" si="35"/>
        <v>2299</v>
      </c>
      <c r="B2300" s="143"/>
      <c r="C2300" s="144"/>
      <c r="D2300" s="145"/>
    </row>
    <row r="2301" spans="1:4" x14ac:dyDescent="0.35">
      <c r="A2301" s="140">
        <f t="shared" si="35"/>
        <v>2300</v>
      </c>
      <c r="B2301" s="143"/>
      <c r="C2301" s="144"/>
      <c r="D2301" s="145"/>
    </row>
    <row r="2302" spans="1:4" x14ac:dyDescent="0.35">
      <c r="A2302" s="140">
        <f t="shared" si="35"/>
        <v>2301</v>
      </c>
      <c r="B2302" s="143"/>
      <c r="C2302" s="144"/>
      <c r="D2302" s="145"/>
    </row>
    <row r="2303" spans="1:4" x14ac:dyDescent="0.35">
      <c r="A2303" s="140">
        <f t="shared" si="35"/>
        <v>2302</v>
      </c>
      <c r="B2303" s="143"/>
      <c r="C2303" s="144"/>
      <c r="D2303" s="145"/>
    </row>
    <row r="2304" spans="1:4" x14ac:dyDescent="0.35">
      <c r="A2304" s="140">
        <f t="shared" si="35"/>
        <v>2303</v>
      </c>
      <c r="B2304" s="143"/>
      <c r="C2304" s="144"/>
      <c r="D2304" s="145"/>
    </row>
    <row r="2305" spans="1:4" x14ac:dyDescent="0.35">
      <c r="A2305" s="140">
        <f t="shared" si="35"/>
        <v>2304</v>
      </c>
      <c r="B2305" s="143"/>
      <c r="C2305" s="144"/>
      <c r="D2305" s="145"/>
    </row>
    <row r="2306" spans="1:4" x14ac:dyDescent="0.35">
      <c r="A2306" s="140">
        <f t="shared" si="35"/>
        <v>2305</v>
      </c>
      <c r="B2306" s="143"/>
      <c r="C2306" s="144"/>
      <c r="D2306" s="145"/>
    </row>
    <row r="2307" spans="1:4" x14ac:dyDescent="0.35">
      <c r="A2307" s="140">
        <f t="shared" si="35"/>
        <v>2306</v>
      </c>
      <c r="B2307" s="143"/>
      <c r="C2307" s="144"/>
      <c r="D2307" s="145"/>
    </row>
    <row r="2308" spans="1:4" x14ac:dyDescent="0.35">
      <c r="A2308" s="140">
        <f t="shared" ref="A2308:A2371" si="36">A2307+1</f>
        <v>2307</v>
      </c>
      <c r="B2308" s="143"/>
      <c r="C2308" s="144"/>
      <c r="D2308" s="145"/>
    </row>
    <row r="2309" spans="1:4" x14ac:dyDescent="0.35">
      <c r="A2309" s="140">
        <f t="shared" si="36"/>
        <v>2308</v>
      </c>
      <c r="B2309" s="143"/>
      <c r="C2309" s="144"/>
      <c r="D2309" s="145"/>
    </row>
    <row r="2310" spans="1:4" x14ac:dyDescent="0.35">
      <c r="A2310" s="140">
        <f t="shared" si="36"/>
        <v>2309</v>
      </c>
      <c r="B2310" s="143"/>
      <c r="C2310" s="144"/>
      <c r="D2310" s="145"/>
    </row>
    <row r="2311" spans="1:4" x14ac:dyDescent="0.35">
      <c r="A2311" s="140">
        <f t="shared" si="36"/>
        <v>2310</v>
      </c>
      <c r="B2311" s="143"/>
      <c r="C2311" s="144"/>
      <c r="D2311" s="145"/>
    </row>
    <row r="2312" spans="1:4" x14ac:dyDescent="0.35">
      <c r="A2312" s="140">
        <f t="shared" si="36"/>
        <v>2311</v>
      </c>
      <c r="B2312" s="143"/>
      <c r="C2312" s="144"/>
      <c r="D2312" s="145"/>
    </row>
    <row r="2313" spans="1:4" x14ac:dyDescent="0.35">
      <c r="A2313" s="140">
        <f t="shared" si="36"/>
        <v>2312</v>
      </c>
      <c r="B2313" s="143"/>
      <c r="C2313" s="144"/>
      <c r="D2313" s="145"/>
    </row>
    <row r="2314" spans="1:4" x14ac:dyDescent="0.35">
      <c r="A2314" s="140">
        <f t="shared" si="36"/>
        <v>2313</v>
      </c>
      <c r="B2314" s="143"/>
      <c r="C2314" s="144"/>
      <c r="D2314" s="145"/>
    </row>
    <row r="2315" spans="1:4" x14ac:dyDescent="0.35">
      <c r="A2315" s="140">
        <f t="shared" si="36"/>
        <v>2314</v>
      </c>
      <c r="B2315" s="143"/>
      <c r="C2315" s="144"/>
      <c r="D2315" s="145"/>
    </row>
    <row r="2316" spans="1:4" x14ac:dyDescent="0.35">
      <c r="A2316" s="140">
        <f t="shared" si="36"/>
        <v>2315</v>
      </c>
      <c r="B2316" s="143"/>
      <c r="C2316" s="144"/>
      <c r="D2316" s="145"/>
    </row>
    <row r="2317" spans="1:4" x14ac:dyDescent="0.35">
      <c r="A2317" s="140">
        <f t="shared" si="36"/>
        <v>2316</v>
      </c>
      <c r="B2317" s="143"/>
      <c r="C2317" s="144"/>
      <c r="D2317" s="145"/>
    </row>
    <row r="2318" spans="1:4" x14ac:dyDescent="0.35">
      <c r="A2318" s="140">
        <f t="shared" si="36"/>
        <v>2317</v>
      </c>
      <c r="B2318" s="143"/>
      <c r="C2318" s="144"/>
      <c r="D2318" s="145"/>
    </row>
    <row r="2319" spans="1:4" x14ac:dyDescent="0.35">
      <c r="A2319" s="140">
        <f t="shared" si="36"/>
        <v>2318</v>
      </c>
      <c r="B2319" s="143"/>
      <c r="C2319" s="144"/>
      <c r="D2319" s="145"/>
    </row>
    <row r="2320" spans="1:4" x14ac:dyDescent="0.35">
      <c r="A2320" s="140">
        <f t="shared" si="36"/>
        <v>2319</v>
      </c>
      <c r="B2320" s="143"/>
      <c r="C2320" s="144"/>
      <c r="D2320" s="145"/>
    </row>
    <row r="2321" spans="1:4" x14ac:dyDescent="0.35">
      <c r="A2321" s="140">
        <f t="shared" si="36"/>
        <v>2320</v>
      </c>
      <c r="B2321" s="143"/>
      <c r="C2321" s="144"/>
      <c r="D2321" s="145"/>
    </row>
    <row r="2322" spans="1:4" x14ac:dyDescent="0.35">
      <c r="A2322" s="140">
        <f t="shared" si="36"/>
        <v>2321</v>
      </c>
      <c r="B2322" s="143"/>
      <c r="C2322" s="144"/>
      <c r="D2322" s="145"/>
    </row>
    <row r="2323" spans="1:4" x14ac:dyDescent="0.35">
      <c r="A2323" s="140">
        <f t="shared" si="36"/>
        <v>2322</v>
      </c>
      <c r="B2323" s="143"/>
      <c r="C2323" s="144"/>
      <c r="D2323" s="145"/>
    </row>
    <row r="2324" spans="1:4" x14ac:dyDescent="0.35">
      <c r="A2324" s="140">
        <f t="shared" si="36"/>
        <v>2323</v>
      </c>
      <c r="B2324" s="143"/>
      <c r="C2324" s="144"/>
      <c r="D2324" s="145"/>
    </row>
    <row r="2325" spans="1:4" x14ac:dyDescent="0.35">
      <c r="A2325" s="140">
        <f t="shared" si="36"/>
        <v>2324</v>
      </c>
      <c r="B2325" s="143"/>
      <c r="C2325" s="144"/>
      <c r="D2325" s="145"/>
    </row>
    <row r="2326" spans="1:4" x14ac:dyDescent="0.35">
      <c r="A2326" s="140">
        <f t="shared" si="36"/>
        <v>2325</v>
      </c>
      <c r="B2326" s="143"/>
      <c r="C2326" s="144"/>
      <c r="D2326" s="145"/>
    </row>
    <row r="2327" spans="1:4" x14ac:dyDescent="0.35">
      <c r="A2327" s="140">
        <f t="shared" si="36"/>
        <v>2326</v>
      </c>
      <c r="B2327" s="143"/>
      <c r="C2327" s="144"/>
      <c r="D2327" s="145"/>
    </row>
    <row r="2328" spans="1:4" x14ac:dyDescent="0.35">
      <c r="A2328" s="140">
        <f t="shared" si="36"/>
        <v>2327</v>
      </c>
      <c r="B2328" s="143"/>
      <c r="C2328" s="144"/>
      <c r="D2328" s="145"/>
    </row>
    <row r="2329" spans="1:4" x14ac:dyDescent="0.35">
      <c r="A2329" s="140">
        <f t="shared" si="36"/>
        <v>2328</v>
      </c>
      <c r="B2329" s="143"/>
      <c r="C2329" s="144"/>
      <c r="D2329" s="145"/>
    </row>
    <row r="2330" spans="1:4" x14ac:dyDescent="0.35">
      <c r="A2330" s="140">
        <f t="shared" si="36"/>
        <v>2329</v>
      </c>
      <c r="B2330" s="143"/>
      <c r="C2330" s="144"/>
      <c r="D2330" s="145"/>
    </row>
    <row r="2331" spans="1:4" x14ac:dyDescent="0.35">
      <c r="A2331" s="140">
        <f t="shared" si="36"/>
        <v>2330</v>
      </c>
      <c r="B2331" s="143"/>
      <c r="C2331" s="144"/>
      <c r="D2331" s="145"/>
    </row>
    <row r="2332" spans="1:4" x14ac:dyDescent="0.35">
      <c r="A2332" s="140">
        <f t="shared" si="36"/>
        <v>2331</v>
      </c>
      <c r="B2332" s="143"/>
      <c r="C2332" s="144"/>
      <c r="D2332" s="145"/>
    </row>
    <row r="2333" spans="1:4" x14ac:dyDescent="0.35">
      <c r="A2333" s="140">
        <f t="shared" si="36"/>
        <v>2332</v>
      </c>
      <c r="B2333" s="143"/>
      <c r="C2333" s="144"/>
      <c r="D2333" s="145"/>
    </row>
    <row r="2334" spans="1:4" x14ac:dyDescent="0.35">
      <c r="A2334" s="140">
        <f t="shared" si="36"/>
        <v>2333</v>
      </c>
      <c r="B2334" s="143"/>
      <c r="C2334" s="144"/>
      <c r="D2334" s="145"/>
    </row>
    <row r="2335" spans="1:4" x14ac:dyDescent="0.35">
      <c r="A2335" s="140">
        <f t="shared" si="36"/>
        <v>2334</v>
      </c>
      <c r="B2335" s="143"/>
      <c r="C2335" s="144"/>
      <c r="D2335" s="145"/>
    </row>
    <row r="2336" spans="1:4" x14ac:dyDescent="0.35">
      <c r="A2336" s="140">
        <f t="shared" si="36"/>
        <v>2335</v>
      </c>
      <c r="B2336" s="143"/>
      <c r="C2336" s="144"/>
      <c r="D2336" s="145"/>
    </row>
    <row r="2337" spans="1:4" x14ac:dyDescent="0.35">
      <c r="A2337" s="140">
        <f t="shared" si="36"/>
        <v>2336</v>
      </c>
      <c r="B2337" s="143"/>
      <c r="C2337" s="144"/>
      <c r="D2337" s="145"/>
    </row>
    <row r="2338" spans="1:4" x14ac:dyDescent="0.35">
      <c r="A2338" s="140">
        <f t="shared" si="36"/>
        <v>2337</v>
      </c>
      <c r="B2338" s="143"/>
      <c r="C2338" s="144"/>
      <c r="D2338" s="145"/>
    </row>
    <row r="2339" spans="1:4" x14ac:dyDescent="0.35">
      <c r="A2339" s="140">
        <f t="shared" si="36"/>
        <v>2338</v>
      </c>
      <c r="B2339" s="143"/>
      <c r="C2339" s="144"/>
      <c r="D2339" s="145"/>
    </row>
    <row r="2340" spans="1:4" x14ac:dyDescent="0.35">
      <c r="A2340" s="140">
        <f t="shared" si="36"/>
        <v>2339</v>
      </c>
      <c r="B2340" s="143"/>
      <c r="C2340" s="144"/>
      <c r="D2340" s="145"/>
    </row>
    <row r="2341" spans="1:4" x14ac:dyDescent="0.35">
      <c r="A2341" s="140">
        <f t="shared" si="36"/>
        <v>2340</v>
      </c>
      <c r="B2341" s="143"/>
      <c r="C2341" s="144"/>
      <c r="D2341" s="145"/>
    </row>
    <row r="2342" spans="1:4" x14ac:dyDescent="0.35">
      <c r="A2342" s="140">
        <f t="shared" si="36"/>
        <v>2341</v>
      </c>
      <c r="B2342" s="143"/>
      <c r="C2342" s="144"/>
      <c r="D2342" s="145"/>
    </row>
    <row r="2343" spans="1:4" x14ac:dyDescent="0.35">
      <c r="A2343" s="140">
        <f t="shared" si="36"/>
        <v>2342</v>
      </c>
      <c r="B2343" s="143"/>
      <c r="C2343" s="144"/>
      <c r="D2343" s="145"/>
    </row>
    <row r="2344" spans="1:4" x14ac:dyDescent="0.35">
      <c r="A2344" s="140">
        <f t="shared" si="36"/>
        <v>2343</v>
      </c>
      <c r="B2344" s="143"/>
      <c r="C2344" s="144"/>
      <c r="D2344" s="145"/>
    </row>
    <row r="2345" spans="1:4" x14ac:dyDescent="0.35">
      <c r="A2345" s="140">
        <f t="shared" si="36"/>
        <v>2344</v>
      </c>
      <c r="B2345" s="143"/>
      <c r="C2345" s="144"/>
      <c r="D2345" s="145"/>
    </row>
    <row r="2346" spans="1:4" x14ac:dyDescent="0.35">
      <c r="A2346" s="140">
        <f t="shared" si="36"/>
        <v>2345</v>
      </c>
      <c r="B2346" s="143"/>
      <c r="C2346" s="144"/>
      <c r="D2346" s="145"/>
    </row>
    <row r="2347" spans="1:4" x14ac:dyDescent="0.35">
      <c r="A2347" s="140">
        <f t="shared" si="36"/>
        <v>2346</v>
      </c>
      <c r="B2347" s="143"/>
      <c r="C2347" s="144"/>
      <c r="D2347" s="145"/>
    </row>
    <row r="2348" spans="1:4" x14ac:dyDescent="0.35">
      <c r="A2348" s="140">
        <f t="shared" si="36"/>
        <v>2347</v>
      </c>
      <c r="B2348" s="143"/>
      <c r="C2348" s="144"/>
      <c r="D2348" s="145"/>
    </row>
    <row r="2349" spans="1:4" x14ac:dyDescent="0.35">
      <c r="A2349" s="140">
        <f t="shared" si="36"/>
        <v>2348</v>
      </c>
      <c r="B2349" s="143"/>
      <c r="C2349" s="144"/>
      <c r="D2349" s="145"/>
    </row>
    <row r="2350" spans="1:4" x14ac:dyDescent="0.35">
      <c r="A2350" s="140">
        <f t="shared" si="36"/>
        <v>2349</v>
      </c>
      <c r="B2350" s="143"/>
      <c r="C2350" s="144"/>
      <c r="D2350" s="145"/>
    </row>
    <row r="2351" spans="1:4" x14ac:dyDescent="0.35">
      <c r="A2351" s="140">
        <f t="shared" si="36"/>
        <v>2350</v>
      </c>
      <c r="B2351" s="143"/>
      <c r="C2351" s="144"/>
      <c r="D2351" s="145"/>
    </row>
    <row r="2352" spans="1:4" x14ac:dyDescent="0.35">
      <c r="A2352" s="140">
        <f t="shared" si="36"/>
        <v>2351</v>
      </c>
      <c r="B2352" s="143"/>
      <c r="C2352" s="144"/>
      <c r="D2352" s="145"/>
    </row>
    <row r="2353" spans="1:4" x14ac:dyDescent="0.35">
      <c r="A2353" s="140">
        <f t="shared" si="36"/>
        <v>2352</v>
      </c>
      <c r="B2353" s="143"/>
      <c r="C2353" s="144"/>
      <c r="D2353" s="145"/>
    </row>
    <row r="2354" spans="1:4" x14ac:dyDescent="0.35">
      <c r="A2354" s="140">
        <f t="shared" si="36"/>
        <v>2353</v>
      </c>
      <c r="B2354" s="143"/>
      <c r="C2354" s="144"/>
      <c r="D2354" s="145"/>
    </row>
    <row r="2355" spans="1:4" x14ac:dyDescent="0.35">
      <c r="A2355" s="140">
        <f t="shared" si="36"/>
        <v>2354</v>
      </c>
      <c r="B2355" s="143"/>
      <c r="C2355" s="144"/>
      <c r="D2355" s="145"/>
    </row>
    <row r="2356" spans="1:4" x14ac:dyDescent="0.35">
      <c r="A2356" s="140">
        <f t="shared" si="36"/>
        <v>2355</v>
      </c>
      <c r="B2356" s="143"/>
      <c r="C2356" s="144"/>
      <c r="D2356" s="145"/>
    </row>
    <row r="2357" spans="1:4" x14ac:dyDescent="0.35">
      <c r="A2357" s="140">
        <f t="shared" si="36"/>
        <v>2356</v>
      </c>
      <c r="B2357" s="143"/>
      <c r="C2357" s="144"/>
      <c r="D2357" s="145"/>
    </row>
    <row r="2358" spans="1:4" x14ac:dyDescent="0.35">
      <c r="A2358" s="140">
        <f t="shared" si="36"/>
        <v>2357</v>
      </c>
      <c r="B2358" s="143"/>
      <c r="C2358" s="144"/>
      <c r="D2358" s="145"/>
    </row>
    <row r="2359" spans="1:4" x14ac:dyDescent="0.35">
      <c r="A2359" s="140">
        <f t="shared" si="36"/>
        <v>2358</v>
      </c>
      <c r="B2359" s="143"/>
      <c r="C2359" s="144"/>
      <c r="D2359" s="145"/>
    </row>
    <row r="2360" spans="1:4" x14ac:dyDescent="0.35">
      <c r="A2360" s="140">
        <f t="shared" si="36"/>
        <v>2359</v>
      </c>
      <c r="B2360" s="143"/>
      <c r="C2360" s="144"/>
      <c r="D2360" s="145"/>
    </row>
    <row r="2361" spans="1:4" x14ac:dyDescent="0.35">
      <c r="A2361" s="140">
        <f t="shared" si="36"/>
        <v>2360</v>
      </c>
      <c r="B2361" s="143"/>
      <c r="C2361" s="144"/>
      <c r="D2361" s="145"/>
    </row>
    <row r="2362" spans="1:4" x14ac:dyDescent="0.35">
      <c r="A2362" s="140">
        <f t="shared" si="36"/>
        <v>2361</v>
      </c>
      <c r="B2362" s="143"/>
      <c r="C2362" s="144"/>
      <c r="D2362" s="145"/>
    </row>
    <row r="2363" spans="1:4" x14ac:dyDescent="0.35">
      <c r="A2363" s="140">
        <f t="shared" si="36"/>
        <v>2362</v>
      </c>
      <c r="B2363" s="143"/>
      <c r="C2363" s="144"/>
      <c r="D2363" s="145"/>
    </row>
    <row r="2364" spans="1:4" x14ac:dyDescent="0.35">
      <c r="A2364" s="140">
        <f t="shared" si="36"/>
        <v>2363</v>
      </c>
      <c r="B2364" s="143"/>
      <c r="C2364" s="144"/>
      <c r="D2364" s="145"/>
    </row>
    <row r="2365" spans="1:4" x14ac:dyDescent="0.35">
      <c r="A2365" s="140">
        <f t="shared" si="36"/>
        <v>2364</v>
      </c>
      <c r="B2365" s="143"/>
      <c r="C2365" s="144"/>
      <c r="D2365" s="145"/>
    </row>
    <row r="2366" spans="1:4" x14ac:dyDescent="0.35">
      <c r="A2366" s="140">
        <f t="shared" si="36"/>
        <v>2365</v>
      </c>
      <c r="B2366" s="143"/>
      <c r="C2366" s="144"/>
      <c r="D2366" s="145"/>
    </row>
    <row r="2367" spans="1:4" x14ac:dyDescent="0.35">
      <c r="A2367" s="140">
        <f t="shared" si="36"/>
        <v>2366</v>
      </c>
      <c r="B2367" s="143"/>
      <c r="C2367" s="144"/>
      <c r="D2367" s="145"/>
    </row>
    <row r="2368" spans="1:4" x14ac:dyDescent="0.35">
      <c r="A2368" s="140">
        <f t="shared" si="36"/>
        <v>2367</v>
      </c>
      <c r="B2368" s="143"/>
      <c r="C2368" s="144"/>
      <c r="D2368" s="145"/>
    </row>
    <row r="2369" spans="1:4" x14ac:dyDescent="0.35">
      <c r="A2369" s="140">
        <f t="shared" si="36"/>
        <v>2368</v>
      </c>
      <c r="B2369" s="143"/>
      <c r="C2369" s="144"/>
      <c r="D2369" s="145"/>
    </row>
    <row r="2370" spans="1:4" x14ac:dyDescent="0.35">
      <c r="A2370" s="140">
        <f t="shared" si="36"/>
        <v>2369</v>
      </c>
      <c r="B2370" s="143"/>
      <c r="C2370" s="144"/>
      <c r="D2370" s="145"/>
    </row>
    <row r="2371" spans="1:4" x14ac:dyDescent="0.35">
      <c r="A2371" s="140">
        <f t="shared" si="36"/>
        <v>2370</v>
      </c>
      <c r="B2371" s="143"/>
      <c r="C2371" s="144"/>
      <c r="D2371" s="145"/>
    </row>
    <row r="2372" spans="1:4" x14ac:dyDescent="0.35">
      <c r="A2372" s="140">
        <f t="shared" ref="A2372:A2435" si="37">A2371+1</f>
        <v>2371</v>
      </c>
      <c r="B2372" s="143"/>
      <c r="C2372" s="144"/>
      <c r="D2372" s="145"/>
    </row>
    <row r="2373" spans="1:4" x14ac:dyDescent="0.35">
      <c r="A2373" s="140">
        <f t="shared" si="37"/>
        <v>2372</v>
      </c>
      <c r="B2373" s="143"/>
      <c r="C2373" s="144"/>
      <c r="D2373" s="145"/>
    </row>
    <row r="2374" spans="1:4" x14ac:dyDescent="0.35">
      <c r="A2374" s="140">
        <f t="shared" si="37"/>
        <v>2373</v>
      </c>
      <c r="B2374" s="143"/>
      <c r="C2374" s="144"/>
      <c r="D2374" s="145"/>
    </row>
    <row r="2375" spans="1:4" x14ac:dyDescent="0.35">
      <c r="A2375" s="140">
        <f t="shared" si="37"/>
        <v>2374</v>
      </c>
      <c r="B2375" s="143"/>
      <c r="C2375" s="144"/>
      <c r="D2375" s="145"/>
    </row>
    <row r="2376" spans="1:4" x14ac:dyDescent="0.35">
      <c r="A2376" s="140">
        <f t="shared" si="37"/>
        <v>2375</v>
      </c>
      <c r="B2376" s="143"/>
      <c r="C2376" s="144"/>
      <c r="D2376" s="145"/>
    </row>
    <row r="2377" spans="1:4" x14ac:dyDescent="0.35">
      <c r="A2377" s="140">
        <f t="shared" si="37"/>
        <v>2376</v>
      </c>
      <c r="B2377" s="143"/>
      <c r="C2377" s="144"/>
      <c r="D2377" s="145"/>
    </row>
    <row r="2378" spans="1:4" x14ac:dyDescent="0.35">
      <c r="A2378" s="140">
        <f t="shared" si="37"/>
        <v>2377</v>
      </c>
      <c r="B2378" s="143"/>
      <c r="C2378" s="144"/>
      <c r="D2378" s="145"/>
    </row>
    <row r="2379" spans="1:4" x14ac:dyDescent="0.35">
      <c r="A2379" s="140">
        <f t="shared" si="37"/>
        <v>2378</v>
      </c>
      <c r="B2379" s="143"/>
      <c r="C2379" s="144"/>
      <c r="D2379" s="145"/>
    </row>
    <row r="2380" spans="1:4" x14ac:dyDescent="0.35">
      <c r="A2380" s="140">
        <f t="shared" si="37"/>
        <v>2379</v>
      </c>
      <c r="B2380" s="143"/>
      <c r="C2380" s="144"/>
      <c r="D2380" s="145"/>
    </row>
    <row r="2381" spans="1:4" x14ac:dyDescent="0.35">
      <c r="A2381" s="140">
        <f t="shared" si="37"/>
        <v>2380</v>
      </c>
      <c r="B2381" s="143"/>
      <c r="C2381" s="144"/>
      <c r="D2381" s="145"/>
    </row>
    <row r="2382" spans="1:4" x14ac:dyDescent="0.35">
      <c r="A2382" s="140">
        <f t="shared" si="37"/>
        <v>2381</v>
      </c>
      <c r="B2382" s="143"/>
      <c r="C2382" s="144"/>
      <c r="D2382" s="145"/>
    </row>
    <row r="2383" spans="1:4" x14ac:dyDescent="0.35">
      <c r="A2383" s="140">
        <f t="shared" si="37"/>
        <v>2382</v>
      </c>
      <c r="B2383" s="143"/>
      <c r="C2383" s="144"/>
      <c r="D2383" s="145"/>
    </row>
    <row r="2384" spans="1:4" x14ac:dyDescent="0.35">
      <c r="A2384" s="140">
        <f t="shared" si="37"/>
        <v>2383</v>
      </c>
      <c r="B2384" s="143"/>
      <c r="C2384" s="144"/>
      <c r="D2384" s="145"/>
    </row>
    <row r="2385" spans="1:4" x14ac:dyDescent="0.35">
      <c r="A2385" s="140">
        <f t="shared" si="37"/>
        <v>2384</v>
      </c>
      <c r="B2385" s="143"/>
      <c r="C2385" s="144"/>
      <c r="D2385" s="145"/>
    </row>
    <row r="2386" spans="1:4" x14ac:dyDescent="0.35">
      <c r="A2386" s="140">
        <f t="shared" si="37"/>
        <v>2385</v>
      </c>
      <c r="B2386" s="143"/>
      <c r="C2386" s="144"/>
      <c r="D2386" s="145"/>
    </row>
    <row r="2387" spans="1:4" x14ac:dyDescent="0.35">
      <c r="A2387" s="140">
        <f t="shared" si="37"/>
        <v>2386</v>
      </c>
      <c r="B2387" s="143"/>
      <c r="C2387" s="144"/>
      <c r="D2387" s="145"/>
    </row>
    <row r="2388" spans="1:4" x14ac:dyDescent="0.35">
      <c r="A2388" s="140">
        <f t="shared" si="37"/>
        <v>2387</v>
      </c>
      <c r="B2388" s="143"/>
      <c r="C2388" s="144"/>
      <c r="D2388" s="145"/>
    </row>
    <row r="2389" spans="1:4" x14ac:dyDescent="0.35">
      <c r="A2389" s="140">
        <f t="shared" si="37"/>
        <v>2388</v>
      </c>
      <c r="B2389" s="143"/>
      <c r="C2389" s="144"/>
      <c r="D2389" s="145"/>
    </row>
    <row r="2390" spans="1:4" x14ac:dyDescent="0.35">
      <c r="A2390" s="140">
        <f t="shared" si="37"/>
        <v>2389</v>
      </c>
      <c r="B2390" s="143"/>
      <c r="C2390" s="144"/>
      <c r="D2390" s="145"/>
    </row>
    <row r="2391" spans="1:4" x14ac:dyDescent="0.35">
      <c r="A2391" s="140">
        <f t="shared" si="37"/>
        <v>2390</v>
      </c>
      <c r="B2391" s="143"/>
      <c r="C2391" s="144"/>
      <c r="D2391" s="145"/>
    </row>
    <row r="2392" spans="1:4" x14ac:dyDescent="0.35">
      <c r="A2392" s="140">
        <f t="shared" si="37"/>
        <v>2391</v>
      </c>
      <c r="B2392" s="143"/>
      <c r="C2392" s="144"/>
      <c r="D2392" s="145"/>
    </row>
    <row r="2393" spans="1:4" x14ac:dyDescent="0.35">
      <c r="A2393" s="140">
        <f t="shared" si="37"/>
        <v>2392</v>
      </c>
      <c r="B2393" s="143"/>
      <c r="C2393" s="144"/>
      <c r="D2393" s="145"/>
    </row>
    <row r="2394" spans="1:4" x14ac:dyDescent="0.35">
      <c r="A2394" s="140">
        <f t="shared" si="37"/>
        <v>2393</v>
      </c>
      <c r="B2394" s="143"/>
      <c r="C2394" s="144"/>
      <c r="D2394" s="145"/>
    </row>
    <row r="2395" spans="1:4" x14ac:dyDescent="0.35">
      <c r="A2395" s="140">
        <f t="shared" si="37"/>
        <v>2394</v>
      </c>
      <c r="B2395" s="143"/>
      <c r="C2395" s="144"/>
      <c r="D2395" s="145"/>
    </row>
    <row r="2396" spans="1:4" x14ac:dyDescent="0.35">
      <c r="A2396" s="140">
        <f t="shared" si="37"/>
        <v>2395</v>
      </c>
      <c r="B2396" s="143"/>
      <c r="C2396" s="144"/>
      <c r="D2396" s="145"/>
    </row>
    <row r="2397" spans="1:4" x14ac:dyDescent="0.35">
      <c r="A2397" s="140">
        <f t="shared" si="37"/>
        <v>2396</v>
      </c>
      <c r="B2397" s="143"/>
      <c r="C2397" s="144"/>
      <c r="D2397" s="145"/>
    </row>
    <row r="2398" spans="1:4" x14ac:dyDescent="0.35">
      <c r="A2398" s="140">
        <f t="shared" si="37"/>
        <v>2397</v>
      </c>
      <c r="B2398" s="143"/>
      <c r="C2398" s="144"/>
      <c r="D2398" s="145"/>
    </row>
    <row r="2399" spans="1:4" x14ac:dyDescent="0.35">
      <c r="A2399" s="140">
        <f t="shared" si="37"/>
        <v>2398</v>
      </c>
      <c r="B2399" s="143"/>
      <c r="C2399" s="144"/>
      <c r="D2399" s="145"/>
    </row>
    <row r="2400" spans="1:4" x14ac:dyDescent="0.35">
      <c r="A2400" s="140">
        <f t="shared" si="37"/>
        <v>2399</v>
      </c>
      <c r="B2400" s="143"/>
      <c r="C2400" s="144"/>
      <c r="D2400" s="145"/>
    </row>
    <row r="2401" spans="1:4" x14ac:dyDescent="0.35">
      <c r="A2401" s="140">
        <f t="shared" si="37"/>
        <v>2400</v>
      </c>
      <c r="B2401" s="143"/>
      <c r="C2401" s="144"/>
      <c r="D2401" s="145"/>
    </row>
    <row r="2402" spans="1:4" x14ac:dyDescent="0.35">
      <c r="A2402" s="140">
        <f t="shared" si="37"/>
        <v>2401</v>
      </c>
      <c r="B2402" s="143"/>
      <c r="C2402" s="144"/>
      <c r="D2402" s="145"/>
    </row>
    <row r="2403" spans="1:4" x14ac:dyDescent="0.35">
      <c r="A2403" s="140">
        <f t="shared" si="37"/>
        <v>2402</v>
      </c>
      <c r="B2403" s="143"/>
      <c r="C2403" s="144"/>
      <c r="D2403" s="145"/>
    </row>
    <row r="2404" spans="1:4" x14ac:dyDescent="0.35">
      <c r="A2404" s="140">
        <f t="shared" si="37"/>
        <v>2403</v>
      </c>
      <c r="B2404" s="143"/>
      <c r="C2404" s="144"/>
      <c r="D2404" s="145"/>
    </row>
    <row r="2405" spans="1:4" x14ac:dyDescent="0.35">
      <c r="A2405" s="140">
        <f t="shared" si="37"/>
        <v>2404</v>
      </c>
      <c r="B2405" s="143"/>
      <c r="C2405" s="144"/>
      <c r="D2405" s="145"/>
    </row>
    <row r="2406" spans="1:4" x14ac:dyDescent="0.35">
      <c r="A2406" s="140">
        <f t="shared" si="37"/>
        <v>2405</v>
      </c>
      <c r="B2406" s="143"/>
      <c r="C2406" s="144"/>
      <c r="D2406" s="145"/>
    </row>
    <row r="2407" spans="1:4" x14ac:dyDescent="0.35">
      <c r="A2407" s="140">
        <f t="shared" si="37"/>
        <v>2406</v>
      </c>
      <c r="B2407" s="143"/>
      <c r="C2407" s="144"/>
      <c r="D2407" s="145"/>
    </row>
    <row r="2408" spans="1:4" x14ac:dyDescent="0.35">
      <c r="A2408" s="140">
        <f t="shared" si="37"/>
        <v>2407</v>
      </c>
      <c r="B2408" s="143"/>
      <c r="C2408" s="144"/>
      <c r="D2408" s="145"/>
    </row>
    <row r="2409" spans="1:4" x14ac:dyDescent="0.35">
      <c r="A2409" s="140">
        <f t="shared" si="37"/>
        <v>2408</v>
      </c>
      <c r="B2409" s="143"/>
      <c r="C2409" s="144"/>
      <c r="D2409" s="145"/>
    </row>
    <row r="2410" spans="1:4" x14ac:dyDescent="0.35">
      <c r="A2410" s="140">
        <f t="shared" si="37"/>
        <v>2409</v>
      </c>
      <c r="B2410" s="143"/>
      <c r="C2410" s="144"/>
      <c r="D2410" s="145"/>
    </row>
    <row r="2411" spans="1:4" x14ac:dyDescent="0.35">
      <c r="A2411" s="140">
        <f t="shared" si="37"/>
        <v>2410</v>
      </c>
      <c r="B2411" s="143"/>
      <c r="C2411" s="144"/>
      <c r="D2411" s="145"/>
    </row>
    <row r="2412" spans="1:4" x14ac:dyDescent="0.35">
      <c r="A2412" s="140">
        <f t="shared" si="37"/>
        <v>2411</v>
      </c>
      <c r="B2412" s="143"/>
      <c r="C2412" s="144"/>
      <c r="D2412" s="145"/>
    </row>
    <row r="2413" spans="1:4" x14ac:dyDescent="0.35">
      <c r="A2413" s="140">
        <f t="shared" si="37"/>
        <v>2412</v>
      </c>
      <c r="B2413" s="143"/>
      <c r="C2413" s="144"/>
      <c r="D2413" s="145"/>
    </row>
    <row r="2414" spans="1:4" x14ac:dyDescent="0.35">
      <c r="A2414" s="140">
        <f t="shared" si="37"/>
        <v>2413</v>
      </c>
      <c r="B2414" s="143"/>
      <c r="C2414" s="144"/>
      <c r="D2414" s="145"/>
    </row>
    <row r="2415" spans="1:4" x14ac:dyDescent="0.35">
      <c r="A2415" s="140">
        <f t="shared" si="37"/>
        <v>2414</v>
      </c>
      <c r="B2415" s="143"/>
      <c r="C2415" s="144"/>
      <c r="D2415" s="145"/>
    </row>
    <row r="2416" spans="1:4" x14ac:dyDescent="0.35">
      <c r="A2416" s="140">
        <f t="shared" si="37"/>
        <v>2415</v>
      </c>
      <c r="B2416" s="143"/>
      <c r="C2416" s="144"/>
      <c r="D2416" s="145"/>
    </row>
    <row r="2417" spans="1:4" x14ac:dyDescent="0.35">
      <c r="A2417" s="140">
        <f t="shared" si="37"/>
        <v>2416</v>
      </c>
      <c r="B2417" s="143"/>
      <c r="C2417" s="144"/>
      <c r="D2417" s="145"/>
    </row>
    <row r="2418" spans="1:4" x14ac:dyDescent="0.35">
      <c r="A2418" s="140">
        <f t="shared" si="37"/>
        <v>2417</v>
      </c>
      <c r="B2418" s="143"/>
      <c r="C2418" s="144"/>
      <c r="D2418" s="145"/>
    </row>
    <row r="2419" spans="1:4" x14ac:dyDescent="0.35">
      <c r="A2419" s="140">
        <f t="shared" si="37"/>
        <v>2418</v>
      </c>
      <c r="B2419" s="143"/>
      <c r="C2419" s="144"/>
      <c r="D2419" s="145"/>
    </row>
    <row r="2420" spans="1:4" x14ac:dyDescent="0.35">
      <c r="A2420" s="140">
        <f t="shared" si="37"/>
        <v>2419</v>
      </c>
      <c r="B2420" s="143"/>
      <c r="C2420" s="144"/>
      <c r="D2420" s="145"/>
    </row>
    <row r="2421" spans="1:4" x14ac:dyDescent="0.35">
      <c r="A2421" s="140">
        <f t="shared" si="37"/>
        <v>2420</v>
      </c>
      <c r="B2421" s="143"/>
      <c r="C2421" s="144"/>
      <c r="D2421" s="145"/>
    </row>
    <row r="2422" spans="1:4" x14ac:dyDescent="0.35">
      <c r="A2422" s="140">
        <f t="shared" si="37"/>
        <v>2421</v>
      </c>
      <c r="B2422" s="143"/>
      <c r="C2422" s="144"/>
      <c r="D2422" s="145"/>
    </row>
    <row r="2423" spans="1:4" x14ac:dyDescent="0.35">
      <c r="A2423" s="140">
        <f t="shared" si="37"/>
        <v>2422</v>
      </c>
      <c r="B2423" s="143"/>
      <c r="C2423" s="144"/>
      <c r="D2423" s="145"/>
    </row>
    <row r="2424" spans="1:4" x14ac:dyDescent="0.35">
      <c r="A2424" s="140">
        <f t="shared" si="37"/>
        <v>2423</v>
      </c>
      <c r="B2424" s="143"/>
      <c r="C2424" s="144"/>
      <c r="D2424" s="145"/>
    </row>
    <row r="2425" spans="1:4" x14ac:dyDescent="0.35">
      <c r="A2425" s="140">
        <f t="shared" si="37"/>
        <v>2424</v>
      </c>
      <c r="B2425" s="143"/>
      <c r="C2425" s="144"/>
      <c r="D2425" s="145"/>
    </row>
    <row r="2426" spans="1:4" x14ac:dyDescent="0.35">
      <c r="A2426" s="140">
        <f t="shared" si="37"/>
        <v>2425</v>
      </c>
      <c r="B2426" s="143"/>
      <c r="C2426" s="144"/>
      <c r="D2426" s="145"/>
    </row>
    <row r="2427" spans="1:4" x14ac:dyDescent="0.35">
      <c r="A2427" s="140">
        <f t="shared" si="37"/>
        <v>2426</v>
      </c>
      <c r="B2427" s="143"/>
      <c r="C2427" s="144"/>
      <c r="D2427" s="145"/>
    </row>
    <row r="2428" spans="1:4" x14ac:dyDescent="0.35">
      <c r="A2428" s="140">
        <f t="shared" si="37"/>
        <v>2427</v>
      </c>
      <c r="B2428" s="143"/>
      <c r="C2428" s="144"/>
      <c r="D2428" s="145"/>
    </row>
    <row r="2429" spans="1:4" x14ac:dyDescent="0.35">
      <c r="A2429" s="140">
        <f t="shared" si="37"/>
        <v>2428</v>
      </c>
      <c r="B2429" s="143"/>
      <c r="C2429" s="144"/>
      <c r="D2429" s="145"/>
    </row>
    <row r="2430" spans="1:4" x14ac:dyDescent="0.35">
      <c r="A2430" s="140">
        <f t="shared" si="37"/>
        <v>2429</v>
      </c>
      <c r="B2430" s="143"/>
      <c r="C2430" s="144"/>
      <c r="D2430" s="145"/>
    </row>
    <row r="2431" spans="1:4" x14ac:dyDescent="0.35">
      <c r="A2431" s="140">
        <f t="shared" si="37"/>
        <v>2430</v>
      </c>
      <c r="B2431" s="143"/>
      <c r="C2431" s="144"/>
      <c r="D2431" s="145"/>
    </row>
    <row r="2432" spans="1:4" x14ac:dyDescent="0.35">
      <c r="A2432" s="140">
        <f t="shared" si="37"/>
        <v>2431</v>
      </c>
      <c r="B2432" s="143"/>
      <c r="C2432" s="144"/>
      <c r="D2432" s="145"/>
    </row>
    <row r="2433" spans="1:4" x14ac:dyDescent="0.35">
      <c r="A2433" s="140">
        <f t="shared" si="37"/>
        <v>2432</v>
      </c>
      <c r="B2433" s="143"/>
      <c r="C2433" s="144"/>
      <c r="D2433" s="145"/>
    </row>
    <row r="2434" spans="1:4" x14ac:dyDescent="0.35">
      <c r="A2434" s="140">
        <f t="shared" si="37"/>
        <v>2433</v>
      </c>
      <c r="B2434" s="143"/>
      <c r="C2434" s="144"/>
      <c r="D2434" s="145"/>
    </row>
    <row r="2435" spans="1:4" x14ac:dyDescent="0.35">
      <c r="A2435" s="140">
        <f t="shared" si="37"/>
        <v>2434</v>
      </c>
      <c r="B2435" s="143"/>
      <c r="C2435" s="144"/>
      <c r="D2435" s="145"/>
    </row>
    <row r="2436" spans="1:4" x14ac:dyDescent="0.35">
      <c r="A2436" s="140">
        <f t="shared" ref="A2436:A2499" si="38">A2435+1</f>
        <v>2435</v>
      </c>
      <c r="B2436" s="143"/>
      <c r="C2436" s="144"/>
      <c r="D2436" s="145"/>
    </row>
    <row r="2437" spans="1:4" x14ac:dyDescent="0.35">
      <c r="A2437" s="140">
        <f t="shared" si="38"/>
        <v>2436</v>
      </c>
      <c r="B2437" s="143"/>
      <c r="C2437" s="144"/>
      <c r="D2437" s="145"/>
    </row>
    <row r="2438" spans="1:4" x14ac:dyDescent="0.35">
      <c r="A2438" s="140">
        <f t="shared" si="38"/>
        <v>2437</v>
      </c>
      <c r="B2438" s="143"/>
      <c r="C2438" s="144"/>
      <c r="D2438" s="145"/>
    </row>
    <row r="2439" spans="1:4" x14ac:dyDescent="0.35">
      <c r="A2439" s="140">
        <f t="shared" si="38"/>
        <v>2438</v>
      </c>
      <c r="B2439" s="143"/>
      <c r="C2439" s="144"/>
      <c r="D2439" s="145"/>
    </row>
    <row r="2440" spans="1:4" x14ac:dyDescent="0.35">
      <c r="A2440" s="140">
        <f t="shared" si="38"/>
        <v>2439</v>
      </c>
      <c r="B2440" s="143"/>
      <c r="C2440" s="144"/>
      <c r="D2440" s="145"/>
    </row>
    <row r="2441" spans="1:4" x14ac:dyDescent="0.35">
      <c r="A2441" s="140">
        <f t="shared" si="38"/>
        <v>2440</v>
      </c>
      <c r="B2441" s="143"/>
      <c r="C2441" s="144"/>
      <c r="D2441" s="145"/>
    </row>
    <row r="2442" spans="1:4" x14ac:dyDescent="0.35">
      <c r="A2442" s="140">
        <f t="shared" si="38"/>
        <v>2441</v>
      </c>
      <c r="B2442" s="143"/>
      <c r="C2442" s="144"/>
      <c r="D2442" s="145"/>
    </row>
    <row r="2443" spans="1:4" x14ac:dyDescent="0.35">
      <c r="A2443" s="140">
        <f t="shared" si="38"/>
        <v>2442</v>
      </c>
      <c r="B2443" s="143"/>
      <c r="C2443" s="144"/>
      <c r="D2443" s="145"/>
    </row>
    <row r="2444" spans="1:4" x14ac:dyDescent="0.35">
      <c r="A2444" s="140">
        <f t="shared" si="38"/>
        <v>2443</v>
      </c>
      <c r="B2444" s="143"/>
      <c r="C2444" s="144"/>
      <c r="D2444" s="145"/>
    </row>
    <row r="2445" spans="1:4" x14ac:dyDescent="0.35">
      <c r="A2445" s="140">
        <f t="shared" si="38"/>
        <v>2444</v>
      </c>
      <c r="B2445" s="143"/>
      <c r="C2445" s="144"/>
      <c r="D2445" s="145"/>
    </row>
    <row r="2446" spans="1:4" x14ac:dyDescent="0.35">
      <c r="A2446" s="140">
        <f t="shared" si="38"/>
        <v>2445</v>
      </c>
      <c r="B2446" s="143"/>
      <c r="C2446" s="144"/>
      <c r="D2446" s="145"/>
    </row>
    <row r="2447" spans="1:4" x14ac:dyDescent="0.35">
      <c r="A2447" s="140">
        <f t="shared" si="38"/>
        <v>2446</v>
      </c>
      <c r="B2447" s="143"/>
      <c r="C2447" s="144"/>
      <c r="D2447" s="145"/>
    </row>
    <row r="2448" spans="1:4" x14ac:dyDescent="0.35">
      <c r="A2448" s="140">
        <f t="shared" si="38"/>
        <v>2447</v>
      </c>
      <c r="B2448" s="143"/>
      <c r="C2448" s="144"/>
      <c r="D2448" s="145"/>
    </row>
    <row r="2449" spans="1:4" x14ac:dyDescent="0.35">
      <c r="A2449" s="140">
        <f t="shared" si="38"/>
        <v>2448</v>
      </c>
      <c r="B2449" s="143"/>
      <c r="C2449" s="144"/>
      <c r="D2449" s="145"/>
    </row>
    <row r="2450" spans="1:4" x14ac:dyDescent="0.35">
      <c r="A2450" s="140">
        <f t="shared" si="38"/>
        <v>2449</v>
      </c>
      <c r="B2450" s="143"/>
      <c r="C2450" s="144"/>
      <c r="D2450" s="145"/>
    </row>
    <row r="2451" spans="1:4" x14ac:dyDescent="0.35">
      <c r="A2451" s="140">
        <f t="shared" si="38"/>
        <v>2450</v>
      </c>
      <c r="B2451" s="143"/>
      <c r="C2451" s="144"/>
      <c r="D2451" s="145"/>
    </row>
    <row r="2452" spans="1:4" x14ac:dyDescent="0.35">
      <c r="A2452" s="140">
        <f t="shared" si="38"/>
        <v>2451</v>
      </c>
      <c r="B2452" s="143"/>
      <c r="C2452" s="144"/>
      <c r="D2452" s="145"/>
    </row>
    <row r="2453" spans="1:4" x14ac:dyDescent="0.35">
      <c r="A2453" s="140">
        <f t="shared" si="38"/>
        <v>2452</v>
      </c>
      <c r="B2453" s="143"/>
      <c r="C2453" s="144"/>
      <c r="D2453" s="145"/>
    </row>
    <row r="2454" spans="1:4" x14ac:dyDescent="0.35">
      <c r="A2454" s="140">
        <f t="shared" si="38"/>
        <v>2453</v>
      </c>
      <c r="B2454" s="143"/>
      <c r="C2454" s="144"/>
      <c r="D2454" s="145"/>
    </row>
    <row r="2455" spans="1:4" x14ac:dyDescent="0.35">
      <c r="A2455" s="140">
        <f t="shared" si="38"/>
        <v>2454</v>
      </c>
      <c r="B2455" s="143"/>
      <c r="C2455" s="144"/>
      <c r="D2455" s="145"/>
    </row>
    <row r="2456" spans="1:4" x14ac:dyDescent="0.35">
      <c r="A2456" s="140">
        <f t="shared" si="38"/>
        <v>2455</v>
      </c>
      <c r="B2456" s="143"/>
      <c r="C2456" s="144"/>
      <c r="D2456" s="145"/>
    </row>
    <row r="2457" spans="1:4" x14ac:dyDescent="0.35">
      <c r="A2457" s="140">
        <f t="shared" si="38"/>
        <v>2456</v>
      </c>
      <c r="B2457" s="143"/>
      <c r="C2457" s="144"/>
      <c r="D2457" s="145"/>
    </row>
    <row r="2458" spans="1:4" x14ac:dyDescent="0.35">
      <c r="A2458" s="140">
        <f t="shared" si="38"/>
        <v>2457</v>
      </c>
      <c r="B2458" s="143"/>
      <c r="C2458" s="144"/>
      <c r="D2458" s="145"/>
    </row>
    <row r="2459" spans="1:4" x14ac:dyDescent="0.35">
      <c r="A2459" s="140">
        <f t="shared" si="38"/>
        <v>2458</v>
      </c>
      <c r="B2459" s="143"/>
      <c r="C2459" s="144"/>
      <c r="D2459" s="145"/>
    </row>
    <row r="2460" spans="1:4" x14ac:dyDescent="0.35">
      <c r="A2460" s="140">
        <f t="shared" si="38"/>
        <v>2459</v>
      </c>
      <c r="B2460" s="143"/>
      <c r="C2460" s="144"/>
      <c r="D2460" s="145"/>
    </row>
    <row r="2461" spans="1:4" x14ac:dyDescent="0.35">
      <c r="A2461" s="140">
        <f t="shared" si="38"/>
        <v>2460</v>
      </c>
      <c r="B2461" s="143"/>
      <c r="C2461" s="144"/>
      <c r="D2461" s="145"/>
    </row>
    <row r="2462" spans="1:4" x14ac:dyDescent="0.35">
      <c r="A2462" s="140">
        <f t="shared" si="38"/>
        <v>2461</v>
      </c>
      <c r="B2462" s="143"/>
      <c r="C2462" s="144"/>
      <c r="D2462" s="145"/>
    </row>
    <row r="2463" spans="1:4" x14ac:dyDescent="0.35">
      <c r="A2463" s="140">
        <f t="shared" si="38"/>
        <v>2462</v>
      </c>
      <c r="B2463" s="143"/>
      <c r="C2463" s="144"/>
      <c r="D2463" s="145"/>
    </row>
    <row r="2464" spans="1:4" x14ac:dyDescent="0.35">
      <c r="A2464" s="140">
        <f t="shared" si="38"/>
        <v>2463</v>
      </c>
      <c r="B2464" s="143"/>
      <c r="C2464" s="144"/>
      <c r="D2464" s="145"/>
    </row>
    <row r="2465" spans="1:4" x14ac:dyDescent="0.35">
      <c r="A2465" s="140">
        <f t="shared" si="38"/>
        <v>2464</v>
      </c>
      <c r="B2465" s="143"/>
      <c r="C2465" s="144"/>
      <c r="D2465" s="145"/>
    </row>
    <row r="2466" spans="1:4" x14ac:dyDescent="0.35">
      <c r="A2466" s="140">
        <f t="shared" si="38"/>
        <v>2465</v>
      </c>
      <c r="B2466" s="143"/>
      <c r="C2466" s="144"/>
      <c r="D2466" s="145"/>
    </row>
    <row r="2467" spans="1:4" x14ac:dyDescent="0.35">
      <c r="A2467" s="140">
        <f t="shared" si="38"/>
        <v>2466</v>
      </c>
      <c r="B2467" s="143"/>
      <c r="C2467" s="144"/>
      <c r="D2467" s="145"/>
    </row>
    <row r="2468" spans="1:4" x14ac:dyDescent="0.35">
      <c r="A2468" s="140">
        <f t="shared" si="38"/>
        <v>2467</v>
      </c>
      <c r="B2468" s="143"/>
      <c r="C2468" s="144"/>
      <c r="D2468" s="145"/>
    </row>
    <row r="2469" spans="1:4" x14ac:dyDescent="0.35">
      <c r="A2469" s="140">
        <f t="shared" si="38"/>
        <v>2468</v>
      </c>
      <c r="B2469" s="143"/>
      <c r="C2469" s="144"/>
      <c r="D2469" s="145"/>
    </row>
    <row r="2470" spans="1:4" x14ac:dyDescent="0.35">
      <c r="A2470" s="140">
        <f t="shared" si="38"/>
        <v>2469</v>
      </c>
      <c r="B2470" s="143"/>
      <c r="C2470" s="144"/>
      <c r="D2470" s="145"/>
    </row>
    <row r="2471" spans="1:4" x14ac:dyDescent="0.35">
      <c r="A2471" s="140">
        <f t="shared" si="38"/>
        <v>2470</v>
      </c>
      <c r="B2471" s="143"/>
      <c r="C2471" s="144"/>
      <c r="D2471" s="145"/>
    </row>
    <row r="2472" spans="1:4" x14ac:dyDescent="0.35">
      <c r="A2472" s="140">
        <f t="shared" si="38"/>
        <v>2471</v>
      </c>
      <c r="B2472" s="143"/>
      <c r="C2472" s="144"/>
      <c r="D2472" s="145"/>
    </row>
    <row r="2473" spans="1:4" x14ac:dyDescent="0.35">
      <c r="A2473" s="140">
        <f t="shared" si="38"/>
        <v>2472</v>
      </c>
      <c r="B2473" s="143"/>
      <c r="C2473" s="144"/>
      <c r="D2473" s="145"/>
    </row>
    <row r="2474" spans="1:4" x14ac:dyDescent="0.35">
      <c r="A2474" s="140">
        <f t="shared" si="38"/>
        <v>2473</v>
      </c>
      <c r="B2474" s="143"/>
      <c r="C2474" s="144"/>
      <c r="D2474" s="145"/>
    </row>
    <row r="2475" spans="1:4" x14ac:dyDescent="0.35">
      <c r="A2475" s="140">
        <f t="shared" si="38"/>
        <v>2474</v>
      </c>
      <c r="B2475" s="143"/>
      <c r="C2475" s="144"/>
      <c r="D2475" s="145"/>
    </row>
    <row r="2476" spans="1:4" x14ac:dyDescent="0.35">
      <c r="A2476" s="140">
        <f t="shared" si="38"/>
        <v>2475</v>
      </c>
      <c r="B2476" s="143"/>
      <c r="C2476" s="144"/>
      <c r="D2476" s="145"/>
    </row>
    <row r="2477" spans="1:4" x14ac:dyDescent="0.35">
      <c r="A2477" s="140">
        <f t="shared" si="38"/>
        <v>2476</v>
      </c>
      <c r="B2477" s="143"/>
      <c r="C2477" s="144"/>
      <c r="D2477" s="145"/>
    </row>
    <row r="2478" spans="1:4" x14ac:dyDescent="0.35">
      <c r="A2478" s="140">
        <f t="shared" si="38"/>
        <v>2477</v>
      </c>
      <c r="B2478" s="143"/>
      <c r="C2478" s="144"/>
      <c r="D2478" s="145"/>
    </row>
    <row r="2479" spans="1:4" x14ac:dyDescent="0.35">
      <c r="A2479" s="140">
        <f t="shared" si="38"/>
        <v>2478</v>
      </c>
      <c r="B2479" s="143"/>
      <c r="C2479" s="144"/>
      <c r="D2479" s="145"/>
    </row>
    <row r="2480" spans="1:4" x14ac:dyDescent="0.35">
      <c r="A2480" s="140">
        <f t="shared" si="38"/>
        <v>2479</v>
      </c>
      <c r="B2480" s="143"/>
      <c r="C2480" s="144"/>
      <c r="D2480" s="145"/>
    </row>
    <row r="2481" spans="1:4" x14ac:dyDescent="0.35">
      <c r="A2481" s="140">
        <f t="shared" si="38"/>
        <v>2480</v>
      </c>
      <c r="B2481" s="143"/>
      <c r="C2481" s="144"/>
      <c r="D2481" s="145"/>
    </row>
    <row r="2482" spans="1:4" x14ac:dyDescent="0.35">
      <c r="A2482" s="140">
        <f t="shared" si="38"/>
        <v>2481</v>
      </c>
      <c r="B2482" s="143"/>
      <c r="C2482" s="144"/>
      <c r="D2482" s="145"/>
    </row>
    <row r="2483" spans="1:4" x14ac:dyDescent="0.35">
      <c r="A2483" s="140">
        <f t="shared" si="38"/>
        <v>2482</v>
      </c>
      <c r="B2483" s="143"/>
      <c r="C2483" s="144"/>
      <c r="D2483" s="145"/>
    </row>
    <row r="2484" spans="1:4" x14ac:dyDescent="0.35">
      <c r="A2484" s="140">
        <f t="shared" si="38"/>
        <v>2483</v>
      </c>
      <c r="B2484" s="143"/>
      <c r="C2484" s="144"/>
      <c r="D2484" s="145"/>
    </row>
    <row r="2485" spans="1:4" x14ac:dyDescent="0.35">
      <c r="A2485" s="140">
        <f t="shared" si="38"/>
        <v>2484</v>
      </c>
      <c r="B2485" s="143"/>
      <c r="C2485" s="144"/>
      <c r="D2485" s="145"/>
    </row>
    <row r="2486" spans="1:4" x14ac:dyDescent="0.35">
      <c r="A2486" s="140">
        <f t="shared" si="38"/>
        <v>2485</v>
      </c>
      <c r="B2486" s="143"/>
      <c r="C2486" s="144"/>
      <c r="D2486" s="145"/>
    </row>
    <row r="2487" spans="1:4" x14ac:dyDescent="0.35">
      <c r="A2487" s="140">
        <f t="shared" si="38"/>
        <v>2486</v>
      </c>
      <c r="B2487" s="143"/>
      <c r="C2487" s="144"/>
      <c r="D2487" s="145"/>
    </row>
    <row r="2488" spans="1:4" x14ac:dyDescent="0.35">
      <c r="A2488" s="140">
        <f t="shared" si="38"/>
        <v>2487</v>
      </c>
      <c r="B2488" s="143"/>
      <c r="C2488" s="144"/>
      <c r="D2488" s="145"/>
    </row>
    <row r="2489" spans="1:4" x14ac:dyDescent="0.35">
      <c r="A2489" s="140">
        <f t="shared" si="38"/>
        <v>2488</v>
      </c>
      <c r="B2489" s="143"/>
      <c r="C2489" s="144"/>
      <c r="D2489" s="145"/>
    </row>
    <row r="2490" spans="1:4" x14ac:dyDescent="0.35">
      <c r="A2490" s="140">
        <f t="shared" si="38"/>
        <v>2489</v>
      </c>
      <c r="B2490" s="143"/>
      <c r="C2490" s="144"/>
      <c r="D2490" s="145"/>
    </row>
    <row r="2491" spans="1:4" x14ac:dyDescent="0.35">
      <c r="A2491" s="140">
        <f t="shared" si="38"/>
        <v>2490</v>
      </c>
      <c r="B2491" s="143"/>
      <c r="C2491" s="144"/>
      <c r="D2491" s="145"/>
    </row>
    <row r="2492" spans="1:4" x14ac:dyDescent="0.35">
      <c r="A2492" s="140">
        <f t="shared" si="38"/>
        <v>2491</v>
      </c>
      <c r="B2492" s="143"/>
      <c r="C2492" s="144"/>
      <c r="D2492" s="145"/>
    </row>
    <row r="2493" spans="1:4" x14ac:dyDescent="0.35">
      <c r="A2493" s="140">
        <f t="shared" si="38"/>
        <v>2492</v>
      </c>
      <c r="B2493" s="143"/>
      <c r="C2493" s="144"/>
      <c r="D2493" s="145"/>
    </row>
    <row r="2494" spans="1:4" x14ac:dyDescent="0.35">
      <c r="A2494" s="140">
        <f t="shared" si="38"/>
        <v>2493</v>
      </c>
      <c r="B2494" s="143"/>
      <c r="C2494" s="144"/>
      <c r="D2494" s="145"/>
    </row>
    <row r="2495" spans="1:4" x14ac:dyDescent="0.35">
      <c r="A2495" s="140">
        <f t="shared" si="38"/>
        <v>2494</v>
      </c>
      <c r="B2495" s="143"/>
      <c r="C2495" s="144"/>
      <c r="D2495" s="145"/>
    </row>
    <row r="2496" spans="1:4" x14ac:dyDescent="0.35">
      <c r="A2496" s="140">
        <f t="shared" si="38"/>
        <v>2495</v>
      </c>
      <c r="B2496" s="143"/>
      <c r="C2496" s="144"/>
      <c r="D2496" s="145"/>
    </row>
    <row r="2497" spans="1:4" x14ac:dyDescent="0.35">
      <c r="A2497" s="140">
        <f t="shared" si="38"/>
        <v>2496</v>
      </c>
      <c r="B2497" s="143"/>
      <c r="C2497" s="144"/>
      <c r="D2497" s="145"/>
    </row>
    <row r="2498" spans="1:4" x14ac:dyDescent="0.35">
      <c r="A2498" s="140">
        <f t="shared" si="38"/>
        <v>2497</v>
      </c>
      <c r="B2498" s="143"/>
      <c r="C2498" s="144"/>
      <c r="D2498" s="145"/>
    </row>
    <row r="2499" spans="1:4" x14ac:dyDescent="0.35">
      <c r="A2499" s="140">
        <f t="shared" si="38"/>
        <v>2498</v>
      </c>
      <c r="B2499" s="143"/>
      <c r="C2499" s="144"/>
      <c r="D2499" s="145"/>
    </row>
    <row r="2500" spans="1:4" x14ac:dyDescent="0.35">
      <c r="A2500" s="140">
        <f t="shared" ref="A2500" si="39">A2499+1</f>
        <v>2499</v>
      </c>
      <c r="B2500" s="143"/>
      <c r="C2500" s="144"/>
      <c r="D2500" s="145"/>
    </row>
    <row r="2503" spans="1:4" x14ac:dyDescent="0.35">
      <c r="A2503" s="148" t="s">
        <v>1714</v>
      </c>
      <c r="C2503" s="145">
        <f>2499-(COUNTBLANK($C$2:$C$2500))</f>
        <v>0</v>
      </c>
    </row>
  </sheetData>
  <sheetProtection algorithmName="SHA-512" hashValue="6WZ3WcEG38VocojaD7WncaCVAjJWd5xDdAThvWhvXWguXQztO9PJphs0MVJEIubsneBXCU4dvsaADcYRhPEMHg==" saltValue="h5d/nZhSboUwKC/oBRP5fA==" spinCount="100000" sheet="1" objects="1" scenarios="1"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Inleiding</vt:lpstr>
      <vt:lpstr>Trustkantoren</vt:lpstr>
      <vt:lpstr>Lists</vt:lpstr>
      <vt:lpstr>Controlemeldingen</vt:lpstr>
      <vt:lpstr>Opgave doelvennootschappen</vt:lpstr>
      <vt:lpstr>Trustkantoren!Afdrukbereik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2020-02-21T16:01:30Z</cp:lastPrinted>
  <dcterms:created xsi:type="dcterms:W3CDTF">2016-11-15T11:14:52Z</dcterms:created>
  <dcterms:modified xsi:type="dcterms:W3CDTF">2020-03-30T15:06:37Z</dcterms:modified>
</cp:coreProperties>
</file>