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S:\DNB\APPL\O\SBA non financial risks – NFR\2022\vragenlijsten\"/>
    </mc:Choice>
  </mc:AlternateContent>
  <xr:revisionPtr revIDLastSave="0" documentId="8_{43B7399E-6D2B-4E64-8E9B-148F46CC605A}" xr6:coauthVersionLast="36" xr6:coauthVersionMax="36" xr10:uidLastSave="{00000000-0000-0000-0000-000000000000}"/>
  <workbookProtection workbookAlgorithmName="SHA-512" workbookHashValue="NsOfpV/Iu9jBTAv7d3fZWkEC7rn/12DH/gCrVoN6xTvPByVW+CdZLU0MD6GQRPU1y2V1apfhFaSr0Nz3BFpLMA==" workbookSaltValue="Z3540dXbEpnAkeWanTi9zg==" workbookSpinCount="100000" lockStructure="1"/>
  <bookViews>
    <workbookView xWindow="0" yWindow="0" windowWidth="23040" windowHeight="8196" firstSheet="1" activeTab="1" xr2:uid="{1E6D7105-164A-4C73-9BF9-25107513DA48}"/>
  </bookViews>
  <sheets>
    <sheet name="Lists" sheetId="2" state="hidden" r:id="rId1"/>
    <sheet name="Algemene informatie" sheetId="8" r:id="rId2"/>
    <sheet name="Gedrag&amp;Cultuur" sheetId="7" r:id="rId3"/>
    <sheet name="Interne governance" sheetId="9" r:id="rId4"/>
    <sheet name="Risicomanagement" sheetId="10" r:id="rId5"/>
    <sheet name="Afsluiting" sheetId="11"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0" l="1"/>
  <c r="G14" i="10"/>
  <c r="G12" i="10"/>
  <c r="G10" i="10"/>
  <c r="G127" i="9" l="1"/>
  <c r="G109" i="7"/>
  <c r="G110" i="7"/>
  <c r="G111" i="7"/>
  <c r="G112" i="7"/>
  <c r="G108" i="7"/>
  <c r="G103" i="7"/>
  <c r="G104" i="7"/>
  <c r="G105" i="7"/>
  <c r="G106" i="7"/>
  <c r="G102" i="7"/>
  <c r="G61" i="7" l="1"/>
  <c r="E5" i="7" l="1"/>
  <c r="G25" i="7" l="1"/>
  <c r="G60" i="7"/>
  <c r="G59" i="7"/>
  <c r="E4" i="9"/>
  <c r="G116" i="9" s="1"/>
  <c r="G84" i="9" l="1"/>
  <c r="G100" i="9"/>
  <c r="G8" i="9"/>
  <c r="G60" i="9"/>
  <c r="G97" i="9"/>
  <c r="G42" i="9"/>
  <c r="G27" i="9"/>
  <c r="G81" i="9"/>
  <c r="G32" i="9"/>
  <c r="G67" i="9"/>
  <c r="G131" i="9"/>
  <c r="G39" i="9"/>
  <c r="G17" i="9"/>
  <c r="G113" i="9"/>
  <c r="G61" i="9"/>
  <c r="G66" i="9"/>
  <c r="G129" i="9"/>
  <c r="G38" i="9"/>
  <c r="G15" i="9"/>
  <c r="G36" i="9"/>
  <c r="G34" i="9"/>
  <c r="G65" i="9"/>
  <c r="G115" i="9"/>
  <c r="G83" i="9"/>
  <c r="G37" i="9"/>
  <c r="G12" i="9"/>
  <c r="G64" i="9"/>
  <c r="G99" i="9"/>
  <c r="G11" i="9"/>
  <c r="G63" i="9"/>
  <c r="G47" i="9"/>
  <c r="G35" i="9"/>
  <c r="G62" i="9"/>
  <c r="G45" i="9"/>
  <c r="G43" i="9"/>
  <c r="E5" i="11" l="1"/>
  <c r="G11" i="11" s="1"/>
  <c r="G84" i="7"/>
  <c r="G79" i="7"/>
  <c r="G5" i="7"/>
  <c r="G80" i="7"/>
  <c r="G83" i="7"/>
  <c r="G78" i="7"/>
  <c r="G86" i="7"/>
  <c r="G87" i="7"/>
  <c r="G77" i="7"/>
  <c r="G81" i="7"/>
  <c r="G85" i="7"/>
  <c r="G39" i="7"/>
  <c r="G121" i="7"/>
  <c r="G120" i="7"/>
  <c r="G107" i="7"/>
  <c r="G21" i="7"/>
  <c r="G7" i="7"/>
  <c r="G98" i="7"/>
  <c r="G115" i="7"/>
  <c r="G17" i="7"/>
  <c r="G114" i="7"/>
  <c r="G46" i="7"/>
  <c r="G113" i="7"/>
  <c r="G22" i="7"/>
  <c r="G119" i="7"/>
  <c r="G101" i="7"/>
  <c r="G20" i="7"/>
  <c r="G100" i="7"/>
  <c r="G19" i="7"/>
  <c r="G117" i="7"/>
  <c r="G99" i="7"/>
  <c r="G116" i="7"/>
  <c r="G18" i="7"/>
  <c r="G47" i="7"/>
  <c r="G122" i="7"/>
  <c r="G15" i="7"/>
  <c r="G16" i="7"/>
  <c r="G118" i="7"/>
  <c r="G92" i="7"/>
  <c r="G74" i="7"/>
  <c r="G66" i="7"/>
  <c r="G50" i="7"/>
  <c r="G40" i="7"/>
  <c r="G31" i="7"/>
  <c r="G13" i="7"/>
  <c r="G51" i="7"/>
  <c r="G32" i="7"/>
  <c r="G6" i="7"/>
  <c r="G91" i="7"/>
  <c r="G73" i="7"/>
  <c r="G65" i="7"/>
  <c r="G57" i="7"/>
  <c r="G49" i="7"/>
  <c r="G38" i="7"/>
  <c r="G30" i="7"/>
  <c r="G12" i="7"/>
  <c r="G41" i="7"/>
  <c r="G23" i="7"/>
  <c r="G90" i="7"/>
  <c r="G72" i="7"/>
  <c r="G64" i="7"/>
  <c r="G56" i="7"/>
  <c r="G48" i="7"/>
  <c r="G37" i="7"/>
  <c r="G29" i="7"/>
  <c r="G11" i="7"/>
  <c r="G97" i="7"/>
  <c r="G93" i="7"/>
  <c r="G71" i="7"/>
  <c r="G28" i="7"/>
  <c r="G96" i="7"/>
  <c r="G88" i="7"/>
  <c r="G70" i="7"/>
  <c r="G62" i="7"/>
  <c r="G54" i="7"/>
  <c r="G35" i="7"/>
  <c r="G27" i="7"/>
  <c r="G9" i="7"/>
  <c r="G89" i="7"/>
  <c r="G55" i="7"/>
  <c r="G45" i="7"/>
  <c r="G36" i="7"/>
  <c r="G95" i="7"/>
  <c r="G82" i="7"/>
  <c r="G69" i="7"/>
  <c r="G58" i="7"/>
  <c r="G53" i="7"/>
  <c r="G43" i="7"/>
  <c r="G34" i="7"/>
  <c r="G26" i="7"/>
  <c r="G8" i="7"/>
  <c r="G75" i="7"/>
  <c r="G63" i="7"/>
  <c r="G10" i="7"/>
  <c r="G94" i="7"/>
  <c r="G76" i="7"/>
  <c r="G68" i="7"/>
  <c r="G52" i="7"/>
  <c r="G42" i="7"/>
  <c r="G33" i="7"/>
  <c r="G24" i="7"/>
  <c r="G14" i="11" l="1"/>
  <c r="G12" i="11"/>
  <c r="G13" i="11"/>
  <c r="G5" i="11"/>
  <c r="G9" i="11"/>
  <c r="G7" i="11"/>
  <c r="G8" i="11"/>
  <c r="G6" i="11"/>
  <c r="G124" i="9" l="1"/>
  <c r="G114" i="9"/>
  <c r="G105" i="9"/>
  <c r="G92" i="9"/>
  <c r="G79" i="9"/>
  <c r="G71" i="9"/>
  <c r="G80" i="9"/>
  <c r="G123" i="9"/>
  <c r="G112" i="9"/>
  <c r="G104" i="9"/>
  <c r="G91" i="9"/>
  <c r="G78" i="9"/>
  <c r="G70" i="9"/>
  <c r="G72" i="9"/>
  <c r="G132" i="9"/>
  <c r="G122" i="9"/>
  <c r="G111" i="9"/>
  <c r="G103" i="9"/>
  <c r="G90" i="9"/>
  <c r="G77" i="9"/>
  <c r="G69" i="9"/>
  <c r="G128" i="9"/>
  <c r="G109" i="9"/>
  <c r="G88" i="9"/>
  <c r="G75" i="9"/>
  <c r="G86" i="9"/>
  <c r="G73" i="9"/>
  <c r="G117" i="9"/>
  <c r="G130" i="9"/>
  <c r="G121" i="9"/>
  <c r="G110" i="9"/>
  <c r="G102" i="9"/>
  <c r="G98" i="9"/>
  <c r="G89" i="9"/>
  <c r="G76" i="9"/>
  <c r="G120" i="9"/>
  <c r="G101" i="9"/>
  <c r="G96" i="9"/>
  <c r="G82" i="9"/>
  <c r="G93" i="9"/>
  <c r="G119" i="9"/>
  <c r="G108" i="9"/>
  <c r="G95" i="9"/>
  <c r="G87" i="9"/>
  <c r="G74" i="9"/>
  <c r="G126" i="9"/>
  <c r="G118" i="9"/>
  <c r="G107" i="9"/>
  <c r="G94" i="9"/>
  <c r="G125" i="9"/>
  <c r="G106" i="9"/>
  <c r="G85" i="9"/>
  <c r="G52" i="9"/>
  <c r="G44" i="9"/>
  <c r="G18" i="9"/>
  <c r="G10" i="9"/>
  <c r="G57" i="9"/>
  <c r="G48" i="9"/>
  <c r="G40" i="9"/>
  <c r="G23" i="9"/>
  <c r="G6" i="9"/>
  <c r="G56" i="9"/>
  <c r="G22" i="9"/>
  <c r="G14" i="9"/>
  <c r="G5" i="9"/>
  <c r="G59" i="9"/>
  <c r="G50" i="9"/>
  <c r="G26" i="9"/>
  <c r="G9" i="9"/>
  <c r="G58" i="9"/>
  <c r="G49" i="9"/>
  <c r="G33" i="9"/>
  <c r="G24" i="9"/>
  <c r="G16" i="9"/>
  <c r="G7" i="9"/>
  <c r="G53" i="9"/>
  <c r="G31" i="9"/>
  <c r="G51" i="9"/>
  <c r="G46" i="9"/>
  <c r="G21" i="9"/>
  <c r="G41" i="9"/>
  <c r="G29" i="9"/>
  <c r="G55" i="9"/>
  <c r="G30" i="9"/>
  <c r="G13" i="9"/>
  <c r="G54" i="9"/>
  <c r="G20" i="9"/>
  <c r="G19" i="9"/>
  <c r="G28" i="9"/>
  <c r="E5" i="10"/>
  <c r="G75" i="10" s="1"/>
  <c r="G17" i="10" l="1"/>
  <c r="G51" i="10"/>
  <c r="G37" i="10"/>
  <c r="G81" i="10"/>
  <c r="G47" i="10"/>
  <c r="G26" i="10"/>
  <c r="G85" i="10"/>
  <c r="G84" i="10"/>
  <c r="G74" i="10"/>
  <c r="G66" i="10"/>
  <c r="G58" i="10"/>
  <c r="G49" i="10"/>
  <c r="G40" i="10"/>
  <c r="G32" i="10"/>
  <c r="G22" i="10"/>
  <c r="G11" i="10"/>
  <c r="G83" i="10"/>
  <c r="G73" i="10"/>
  <c r="G65" i="10"/>
  <c r="G57" i="10"/>
  <c r="G46" i="10"/>
  <c r="G39" i="10"/>
  <c r="G31" i="10"/>
  <c r="G21" i="10"/>
  <c r="G91" i="10"/>
  <c r="G82" i="10"/>
  <c r="G72" i="10"/>
  <c r="G64" i="10"/>
  <c r="G56" i="10"/>
  <c r="G45" i="10"/>
  <c r="G38" i="10"/>
  <c r="G30" i="10"/>
  <c r="G20" i="10"/>
  <c r="G9" i="10"/>
  <c r="G89" i="10"/>
  <c r="G70" i="10"/>
  <c r="G62" i="10"/>
  <c r="G54" i="10"/>
  <c r="G44" i="10"/>
  <c r="G28" i="10"/>
  <c r="G7" i="10"/>
  <c r="G76" i="10"/>
  <c r="G59" i="10"/>
  <c r="G41" i="10"/>
  <c r="G24" i="10"/>
  <c r="G90" i="10"/>
  <c r="G80" i="10"/>
  <c r="G71" i="10"/>
  <c r="G63" i="10"/>
  <c r="G55" i="10"/>
  <c r="G23" i="10"/>
  <c r="G36" i="10"/>
  <c r="G29" i="10"/>
  <c r="G19" i="10"/>
  <c r="G8" i="10"/>
  <c r="G79" i="10"/>
  <c r="G35" i="10"/>
  <c r="G18" i="10"/>
  <c r="G67" i="10"/>
  <c r="G88" i="10"/>
  <c r="G78" i="10"/>
  <c r="G69" i="10"/>
  <c r="G61" i="10"/>
  <c r="G53" i="10"/>
  <c r="G43" i="10"/>
  <c r="G34" i="10"/>
  <c r="G27" i="10"/>
  <c r="G16" i="10"/>
  <c r="G6" i="10"/>
  <c r="G87" i="10"/>
  <c r="G77" i="10"/>
  <c r="G68" i="10"/>
  <c r="G60" i="10"/>
  <c r="G52" i="10"/>
  <c r="G42" i="10"/>
  <c r="G33" i="10"/>
  <c r="G25" i="10"/>
  <c r="G15" i="10"/>
  <c r="G5" i="10"/>
  <c r="G86" i="10"/>
  <c r="G50" i="10"/>
  <c r="G48" i="10"/>
</calcChain>
</file>

<file path=xl/sharedStrings.xml><?xml version="1.0" encoding="utf-8"?>
<sst xmlns="http://schemas.openxmlformats.org/spreadsheetml/2006/main" count="1400" uniqueCount="634">
  <si>
    <t>Tekst</t>
  </si>
  <si>
    <t>2.1</t>
  </si>
  <si>
    <t>2.2</t>
  </si>
  <si>
    <t>Ja</t>
  </si>
  <si>
    <t>Nee</t>
  </si>
  <si>
    <t xml:space="preserve">Hoeveel vacante posities waren er in het bestuur (percentueel)? </t>
  </si>
  <si>
    <t>Hoeveel vacante posities waren er in de RvC / RvT (percentueel)?</t>
  </si>
  <si>
    <t>Geef aan op welke manier dat gebeurt.</t>
  </si>
  <si>
    <t>4.1</t>
  </si>
  <si>
    <t>4.2</t>
  </si>
  <si>
    <t>Binnen uw instelling worden performance doelen van medewerkers geformuleerd:</t>
  </si>
  <si>
    <t>6.1</t>
  </si>
  <si>
    <t>6.2</t>
  </si>
  <si>
    <t>Binnen uw instelling worden performance doelen van het bestuur geformuleerd:</t>
  </si>
  <si>
    <t>7.1</t>
  </si>
  <si>
    <t>7.2</t>
  </si>
  <si>
    <t xml:space="preserve">Heeft uw instelling tot een significante wijziging van de strategie besloten? </t>
  </si>
  <si>
    <t>Hoe hoog was het ziekteverzuim binnen het bestuur?</t>
  </si>
  <si>
    <t xml:space="preserve">Hoe hoog was het ziekteverzuim binnen de instelling? </t>
  </si>
  <si>
    <t>Leiderschap</t>
  </si>
  <si>
    <t>Besluitvorming</t>
  </si>
  <si>
    <t>V</t>
  </si>
  <si>
    <t>P</t>
  </si>
  <si>
    <t>PPI</t>
  </si>
  <si>
    <t>BI</t>
  </si>
  <si>
    <t>Trust</t>
  </si>
  <si>
    <t>Algemene informatie</t>
  </si>
  <si>
    <t>&lt; id &gt;</t>
  </si>
  <si>
    <t>Relatienummer</t>
  </si>
  <si>
    <t>&lt; relatienummer &gt;</t>
  </si>
  <si>
    <t>Contactpersoon</t>
  </si>
  <si>
    <t>Naam</t>
  </si>
  <si>
    <t>&lt; tekst &gt;</t>
  </si>
  <si>
    <t>Functie</t>
  </si>
  <si>
    <t>Email</t>
  </si>
  <si>
    <t>&lt; e-mail &gt;</t>
  </si>
  <si>
    <t>Telefoonnr.</t>
  </si>
  <si>
    <t>&lt; tel. &gt;</t>
  </si>
  <si>
    <t>Opmerkingen</t>
  </si>
  <si>
    <t>Hoeveel bestuursvergaderingen zijn er geweest?</t>
  </si>
  <si>
    <t>Hoeveel vergaderingen van de RvC / RvT zijn er geweest (commissievergaderingen tellen NIET mee, tenzij het de visitatiecommissie betreft)?</t>
  </si>
  <si>
    <t>Hoe vaak hebben het bestuur en de RvC / RvT met elkaar overlegd?</t>
  </si>
  <si>
    <t>Voor stukken ter ondersteuning van strategische besluitvorming geldt binnen uw instelling in het algemeen:</t>
  </si>
  <si>
    <t>17.1</t>
  </si>
  <si>
    <t>17.2</t>
  </si>
  <si>
    <t>17.3</t>
  </si>
  <si>
    <t>17.4</t>
  </si>
  <si>
    <t>17.5</t>
  </si>
  <si>
    <t>Is er beleid dat voorschrijft dat de tweede lijn betrokken moet zijn bij</t>
  </si>
  <si>
    <t>18.1</t>
  </si>
  <si>
    <t>18.2</t>
  </si>
  <si>
    <t>Voor de notulen van het strategische besluitvormingsproces binnen uw instelling geldt dat:</t>
  </si>
  <si>
    <t>Groepsdynamiek</t>
  </si>
  <si>
    <t>Zijn er expliciete afspraken / regels over omgangsvormen binnen het bestuur?</t>
  </si>
  <si>
    <t>Wat is de gemiddelde zittingsduur van een lid van het bestuur?</t>
  </si>
  <si>
    <t>Wat is de zittingsduur van de langstzittende bestuurder (dagelijkse beleidsbepaler)?</t>
  </si>
  <si>
    <t>Wat is de zittingsduur van de voorzitter van het bestuur?</t>
  </si>
  <si>
    <t>Wat is de gemiddelde zittingsduur van een lid van de RvC / RvT?</t>
  </si>
  <si>
    <t>Wat is de zittingsduur van het langstzittende RvC / RvT-lid?</t>
  </si>
  <si>
    <t>Wat is de zittingsduur van de voorzitter van de RvC / RvT?</t>
  </si>
  <si>
    <t>32.1</t>
  </si>
  <si>
    <t>32.2</t>
  </si>
  <si>
    <t>32.3</t>
  </si>
  <si>
    <t>Welke kennisgebieden zijn binnen de RvC / RvT vertegenwoordigd?</t>
  </si>
  <si>
    <t xml:space="preserve">Welk percentage bestuursleden heeft ervaring buiten de financiële sector? </t>
  </si>
  <si>
    <t>Welke kennisgebieden zijn binnen het bestuur vertegenwoordigd?</t>
  </si>
  <si>
    <t>Welk percentage RvC / RvT-leden heeft ervaring buiten de financiële sector?</t>
  </si>
  <si>
    <t>Sterk eens</t>
  </si>
  <si>
    <t>Eens</t>
  </si>
  <si>
    <t>Neutraal</t>
  </si>
  <si>
    <t>Oneens</t>
  </si>
  <si>
    <t>Sterk oneens</t>
  </si>
  <si>
    <t>Altijd</t>
  </si>
  <si>
    <t>Meestal</t>
  </si>
  <si>
    <t>Soms</t>
  </si>
  <si>
    <t>Nooit</t>
  </si>
  <si>
    <t>28.1</t>
  </si>
  <si>
    <t>28.2</t>
  </si>
  <si>
    <t>31.1</t>
  </si>
  <si>
    <t>31.2</t>
  </si>
  <si>
    <t>31.3</t>
  </si>
  <si>
    <t>31.4</t>
  </si>
  <si>
    <t>31.5</t>
  </si>
  <si>
    <t>31.6</t>
  </si>
  <si>
    <t>31.7</t>
  </si>
  <si>
    <t>31.8</t>
  </si>
  <si>
    <t>31.9</t>
  </si>
  <si>
    <t>31.10</t>
  </si>
  <si>
    <t>Aantal</t>
  </si>
  <si>
    <t>Percentage</t>
  </si>
  <si>
    <t>Organisatiestructuur</t>
  </si>
  <si>
    <t>Hoeveel invloed hebben de aandeelhouder(s) op de dagelijkse gang van zaken van de onderneming?</t>
  </si>
  <si>
    <t>Hebben aandeelhouders specifieke goedkeurings- en/of adviesrechten die verder gaan dan de in het BW specifiek genoemde bevoegdheden?</t>
  </si>
  <si>
    <t>Hoe vaak hebben ze daar gebruik van gemaakt?</t>
  </si>
  <si>
    <t>3.1</t>
  </si>
  <si>
    <t>3.2</t>
  </si>
  <si>
    <t xml:space="preserve">Zijn de rollen, taken en verantwoordelijkheden van het bestuur vastgelegd in intern beleid? </t>
  </si>
  <si>
    <t xml:space="preserve">Zijn de rollen, taken en verantwoordelijkheden van de bestuursvoorzitter vastgelegd in intern beleid? </t>
  </si>
  <si>
    <t xml:space="preserve">Zijn de rollen, taken en verantwoordelijkheden van de RvC / RvT vastgelegd in intern beleid? </t>
  </si>
  <si>
    <t xml:space="preserve">Zijn de rollen, taken en verantwoordelijkheden van de voorzitter RvC / RvT vastgelegd in intern beleid? </t>
  </si>
  <si>
    <t>4.3</t>
  </si>
  <si>
    <t>4.4</t>
  </si>
  <si>
    <t>Zijn op peildatum 31 december 2021 alle op grond van de voor de instelling/groep toepasselijke wet- en regelgeving vereiste organen, (sleutel)functies en commissies ingericht?</t>
  </si>
  <si>
    <t>Vond feitelijke besluitvorming plaats in de commissies van de RvC / RvT?</t>
  </si>
  <si>
    <t xml:space="preserve">Vond feitelijke besluitvorming plaats in de commissies van het bestuur? </t>
  </si>
  <si>
    <t>Is in de zelfevaluatie van het bestuur stilgestaan bij de kwaliteit van de informatieverstrekking door bestuurscommissies aan het voltallige bestuur?</t>
  </si>
  <si>
    <t>Is in de zelfevaluatie van de RvC / RvT stilgestaan bij de kwaliteit van de informatieverstrekking door RvC / RvT commissies aan de voltallige RvC / RvT?</t>
  </si>
  <si>
    <t>Heeft de instelling / groep verschillende soorten activiteiten (andere activiteiten naast de kernactiviteiten)?</t>
  </si>
  <si>
    <t xml:space="preserve">Is er (binnen of buiten) de instelling een functionaris die/gremium dat zich primair bezig houdt met beleidsondersteuning/-voorbereiding (bestuursbureau)? </t>
  </si>
  <si>
    <t>Wat is het profiel van uw VVGB-plichtige aandeelhouders?</t>
  </si>
  <si>
    <t>Is de instelling onderdeel van een groep waarin groepsentiteiten diensten leveren aan niet-groepsentiteiten?</t>
  </si>
  <si>
    <t>Is de instelling onafhankelijk ten opzichte van de aandeelhouder / groep?</t>
  </si>
  <si>
    <t>Is de instelling (onderdeel van) een groep met internationale activiteiten?</t>
  </si>
  <si>
    <t>Bestuur en intern toezicht</t>
  </si>
  <si>
    <t>Hoeveel procent van de leden van de RvC / RvT is formeel onafhankelijk conform DNB standpunt Onafhankelijk functioneren Raad van Commissarissen?</t>
  </si>
  <si>
    <t>Is de voorzitter van de RvC / RvT formeel onafhankelijk?</t>
  </si>
  <si>
    <t>Zijn de wettelijk verplichte RvC commissies ingesteld (risico, audit, beloning, selectie/nominatie)?</t>
  </si>
  <si>
    <t>Is er een opvolgingsplan (succession plan) voor het bestuur?</t>
  </si>
  <si>
    <t>Is er een opvolgingsplan (succession plan) voor de RvC / RvT?</t>
  </si>
  <si>
    <t>Zijn de (mede)beleidsbepalers onafhankelijk in mind, state en appearance (in de zin van DNB's Q&amp;A Onafhankelijkheid (mede-)beleidsbepalers pensioenfondsen d.d. 2 augustus 2013)?</t>
  </si>
  <si>
    <t>Sleutelfuncties / Interne controlefuncties</t>
  </si>
  <si>
    <t>31.11</t>
  </si>
  <si>
    <t>31.12</t>
  </si>
  <si>
    <t>31.13</t>
  </si>
  <si>
    <t>31.14</t>
  </si>
  <si>
    <t>32.4</t>
  </si>
  <si>
    <t>32.5</t>
  </si>
  <si>
    <t>32.6</t>
  </si>
  <si>
    <t>32.7</t>
  </si>
  <si>
    <t>32.8</t>
  </si>
  <si>
    <t>32.9</t>
  </si>
  <si>
    <t>32.10</t>
  </si>
  <si>
    <t>33.1</t>
  </si>
  <si>
    <t>33.2</t>
  </si>
  <si>
    <t>33.3</t>
  </si>
  <si>
    <t>35.1</t>
  </si>
  <si>
    <t>35.2</t>
  </si>
  <si>
    <t>Naam instelling</t>
  </si>
  <si>
    <t>Type instelling</t>
  </si>
  <si>
    <t>Pensioenfonds</t>
  </si>
  <si>
    <t>Betaalinstelling</t>
  </si>
  <si>
    <t>Trustkantoor</t>
  </si>
  <si>
    <t>Heeft uw instelling een Raad van Commissarissen (in het vervolg RvC), een Raad van Toezicht (in het vervolg RvT) of een ander intern toezichthoudend orgaan?
NB: omwille van de leesbaarheid zal in de uitvraag consequent 'RvC / RvT' gebruikt worden, wanneer het intern toezichthoudend orgaan bedoeld wordt.</t>
  </si>
  <si>
    <t>Ja, RvC</t>
  </si>
  <si>
    <t>Ja, RvT</t>
  </si>
  <si>
    <t>Ja, visitatiecommissie</t>
  </si>
  <si>
    <t>Ja, niet-uitvoerend bestuur (NUB)</t>
  </si>
  <si>
    <t>Ja, anders namelijk</t>
  </si>
  <si>
    <t>Algemeen</t>
  </si>
  <si>
    <t>Hoeveel FTE staat er op peildatum 31 december 2021 voor (wanneer uw instelling niet over genoemde sleutelfunctie / interne controlefunctie beschikt, kunt u 0 invullen):
NB: hier dienen alle medewerkers meegeteld te worden, zowel intern als extern</t>
  </si>
  <si>
    <t>Aantal FTE</t>
  </si>
  <si>
    <t xml:space="preserve">Heeft de RMF voldoende status en autoriteit om alle relevante risico's te analyseren en daarover te rapporteren en adviseren? </t>
  </si>
  <si>
    <t>Zijn in het risicomanagement beleid de activiteiten van de risicomanagement functie (RMF) beschreven?</t>
  </si>
  <si>
    <t>Is in het risicomanagement beleid de rol van de RMF in het besluitvormingsproces beschreven?</t>
  </si>
  <si>
    <t>5.1</t>
  </si>
  <si>
    <t>5.2</t>
  </si>
  <si>
    <t>5.3</t>
  </si>
  <si>
    <t>Kan de RMF op ieder moment, direct en zonder tussenkomst van derden rapporteren aan</t>
  </si>
  <si>
    <t>Zijn alle personen die (eind)verantwoordelijk en werkzaam zijn in de RMF voldoende deskundig?</t>
  </si>
  <si>
    <t xml:space="preserve">Is in geval van uitbesteding van RMF werkzaamheden gewaarborgd dat de RMF-houder de verantwoordelijkheid voor deze activiteiten draagt? </t>
  </si>
  <si>
    <t>Heeft de RMF toegang tot alle noodzakelijke informatie (inclusief personen) gehad?</t>
  </si>
  <si>
    <t>Heeft de RMF voldoende middelen (FTE's, budget) gehad om het eigen programma uit te voeren?</t>
  </si>
  <si>
    <t>11.1</t>
  </si>
  <si>
    <t>11.2</t>
  </si>
  <si>
    <t>12.1</t>
  </si>
  <si>
    <t>12.2</t>
  </si>
  <si>
    <t>Hoe vaak heeft de RMF</t>
  </si>
  <si>
    <t>Zijn in het risicomanagement beleid de activiteiten van de risicobeheer functie (RBF) beschreven?</t>
  </si>
  <si>
    <t>Is in het risicomanagement beleid de rol van de RBF in het besluitvormingsproces beschreven?</t>
  </si>
  <si>
    <t>Is de RBF (-houder):</t>
  </si>
  <si>
    <t>15.1</t>
  </si>
  <si>
    <t>15.2</t>
  </si>
  <si>
    <t>16.1</t>
  </si>
  <si>
    <t>16.2</t>
  </si>
  <si>
    <t>Kan de RBF op ieder moment, direct en zonder tussenkomst van derden rapporteren aan:</t>
  </si>
  <si>
    <t>Zijn alle personen die (eind)verantwoordelijk en werkzaam zijn in de RBF voldoende deskundig?</t>
  </si>
  <si>
    <t xml:space="preserve">Heeft de RBF voldoende status en autoriteit om alle relevante risico's te analyseren en daarover te rapporteren en adviseren? </t>
  </si>
  <si>
    <t>Is in geval van uitbesteding van RBF werkzaamheden gewaarborgd dat de RBF-houder de verantwoordelijkheid voor deze activiteiten draagt?</t>
  </si>
  <si>
    <t>Heeft de RBF toegang tot alle noodzakelijke informatie (inclusief personen) gehad?</t>
  </si>
  <si>
    <t>Heeft de RBF voldoende middelen (FTE's, budget) gehad om de werkzaamheden uit te voeren?</t>
  </si>
  <si>
    <t>23.1</t>
  </si>
  <si>
    <t>23.2</t>
  </si>
  <si>
    <t>24.1</t>
  </si>
  <si>
    <t>24.2</t>
  </si>
  <si>
    <t>Risicostrategie en -beleid</t>
  </si>
  <si>
    <t>Is het risicomanagementbeleid, waarin de doelstellingen van het risicobeleid worden beschreven, vastgesteld</t>
  </si>
  <si>
    <t>Is het risicomanagementbeleid, waarin de doelstellingen van het risicobeleid worden beschreven, vastgesteld door het bestuur?</t>
  </si>
  <si>
    <t>Is het risicobeleid per risicogebied uitgewerkt?</t>
  </si>
  <si>
    <t>Is het risicobeleid vastgesteld met betrokkenheid van:</t>
  </si>
  <si>
    <t>Is de risicobereidheid vastgesteld per risicogebied?</t>
  </si>
  <si>
    <t>Is een overkoepelend risicotolerantielimiet vastgesteld, die uw instelling hanteert gegeven de risicobereidheid?</t>
  </si>
  <si>
    <t>Zijn risicotolerantielimieten vastgesteld per risicogebied?</t>
  </si>
  <si>
    <t>Hoe vaak wordt getoetst of de (risicotolerantie)limieten in lijn zijn met de risicobereidheid en -toleranties?</t>
  </si>
  <si>
    <t>Is het risicobeleid vastgesteld met betrokkenheid van de RBF?</t>
  </si>
  <si>
    <t>Is een integrale risicobereidheid (risk appetite / risicohouding) vastgesteld?</t>
  </si>
  <si>
    <t>Zijn voor de vastgestelde risicobereidheid key risk indicatoren (KRI's) vastgesteld?</t>
  </si>
  <si>
    <t>Wordt bij het bewaken van de risicotolerantielimieten rekenschap gegeven van de doorwerking van verschillende risico's op elkaar?</t>
  </si>
  <si>
    <t>Risicomanagement proces</t>
  </si>
  <si>
    <t>Is van elk type risico bekend wat de:</t>
  </si>
  <si>
    <t>Is per risico bepaald hoe het risico wordt beheerst (reduceren, vermijden, overdragen of accepteren)?</t>
  </si>
  <si>
    <t>Wordt gebruik gemaakt van vastgestelde procedures en werkinstructies ten behoeve van risicobeheer?</t>
  </si>
  <si>
    <t>Wordt gemonitord of het risicobeheer conform het vastgelegde beleid is uitgevoerd?</t>
  </si>
  <si>
    <t>Wordt het risicobeheerproces periodiek geëvalueerd?</t>
  </si>
  <si>
    <t xml:space="preserve">Worden geïdentificeerde risico's meegenomen in de SCR berekening? </t>
  </si>
  <si>
    <t>Rapportage en evaluatie</t>
  </si>
  <si>
    <t>Hoe vaak werd aan het bestuur gerapporteerd of het feitelijke risicoprofiel van de instelling overeenkomt met de vastgestelde risicobereidheid van de instelling?</t>
  </si>
  <si>
    <t>In welke mate vindt datavergaring en - verwerking van risicobeheer geautomatiseerd plaats voor alle geidentificeerde risico's?</t>
  </si>
  <si>
    <t xml:space="preserve">Bevatten de risicorapportages aan het bestuur altijd een opinie van de RMF? </t>
  </si>
  <si>
    <t xml:space="preserve">Bevatten de risicorapportages aan het bestuur altijd een opinie van de RBF? </t>
  </si>
  <si>
    <t>Worden de ontwikkelingen / trends van risico's duidelijk weergegeven in de rapportage aan het bestuur?</t>
  </si>
  <si>
    <t>Worden mogelijk toekomstige risico's aangegeven in de rapportage aan het bestuur?</t>
  </si>
  <si>
    <t>Wordt het risicomanagementbeleid geëvalueerd?</t>
  </si>
  <si>
    <t>Wordt de doeltreffendheid van het risicomanagementsysteem gecontroleerd en geanalyseerd?</t>
  </si>
  <si>
    <t>Afsluiting</t>
  </si>
  <si>
    <t>Hoelang deed uw instelling erover om deze vragenlijst te beantwoorden?</t>
  </si>
  <si>
    <t>Heeft u nog opmerkingen of vragen n.a.v. deze uitvraag die u graag met ons zou willen delen, betreffende</t>
  </si>
  <si>
    <t>2.3</t>
  </si>
  <si>
    <t>Veel</t>
  </si>
  <si>
    <t>Enigszins</t>
  </si>
  <si>
    <t>Weinig</t>
  </si>
  <si>
    <t>Geen</t>
  </si>
  <si>
    <t>N.v.t.</t>
  </si>
  <si>
    <t>Grotendeels</t>
  </si>
  <si>
    <t>Geen aandeelhouders</t>
  </si>
  <si>
    <t>Institutionele belegger</t>
  </si>
  <si>
    <t>Private equity</t>
  </si>
  <si>
    <t>Financiële instelling</t>
  </si>
  <si>
    <t>Private partij</t>
  </si>
  <si>
    <t>Directeur-grootaandeelhouder</t>
  </si>
  <si>
    <t>Anders, namelijk</t>
  </si>
  <si>
    <t>Heeft uw instelling beleid hoe om te gaan met belangenconflicten?</t>
  </si>
  <si>
    <t>Hoe vaak is het toegepast?</t>
  </si>
  <si>
    <t>Paritair model (2tier)</t>
  </si>
  <si>
    <t>Omgekeerd gemengd model (1tier)</t>
  </si>
  <si>
    <t>Paritair gemengd model (1tier)</t>
  </si>
  <si>
    <t>Onafhankelijk model (2tier)</t>
  </si>
  <si>
    <t>Onafhankelijk gemengd model (1tier)</t>
  </si>
  <si>
    <t>Zijn er gewogen stemverhoudingen in het bestuur?</t>
  </si>
  <si>
    <t>Hebben onafhankelijke bestuurders dan een gelijkwaardige stem?</t>
  </si>
  <si>
    <t>VTE-score bestuurslid 1</t>
  </si>
  <si>
    <t>VTE-score bestuurslid 9</t>
  </si>
  <si>
    <t>VTE-score lid RvT 1</t>
  </si>
  <si>
    <t>VTE-score bestuurslid 2</t>
  </si>
  <si>
    <t>VTE-score bestuurslid 10</t>
  </si>
  <si>
    <t>VTE-score lid RvT 2</t>
  </si>
  <si>
    <t>VTE-score bestuurslid 3</t>
  </si>
  <si>
    <t>VTE-score bestuurslid 11</t>
  </si>
  <si>
    <t>VTE-score lid RvT 3</t>
  </si>
  <si>
    <t>VTE-score bestuurslid 4</t>
  </si>
  <si>
    <t>VTE-score bestuurslid 12</t>
  </si>
  <si>
    <t>VTE-score lid RvT 4</t>
  </si>
  <si>
    <t>VTE-score bestuurslid 5</t>
  </si>
  <si>
    <t>VTE-score bestuurslid 13</t>
  </si>
  <si>
    <t>VTE-score lid RvT 5</t>
  </si>
  <si>
    <t>VTE-score bestuurslid 6</t>
  </si>
  <si>
    <t>VTE-score bestuurslid 14</t>
  </si>
  <si>
    <t>VTE-score lid RvT 6</t>
  </si>
  <si>
    <t>VTE-score bestuurslid 7</t>
  </si>
  <si>
    <t>VTE-score bestuurslid 15</t>
  </si>
  <si>
    <t>VTE-score lid RvT 7</t>
  </si>
  <si>
    <t>VTE-score bestuurslid 8</t>
  </si>
  <si>
    <t>VTE-score bestuurslid 16</t>
  </si>
  <si>
    <t>VTE-score lid RvT 8</t>
  </si>
  <si>
    <t>Hoe vaak heeft de RBF</t>
  </si>
  <si>
    <t>Aantal per jaar</t>
  </si>
  <si>
    <t>Ja, volledig</t>
  </si>
  <si>
    <t>Ja, op onderdelen</t>
  </si>
  <si>
    <t>Ja, op ad-hoc basis</t>
  </si>
  <si>
    <t xml:space="preserve">               de compliance functie</t>
  </si>
  <si>
    <t xml:space="preserve">               de risicobeheer functie</t>
  </si>
  <si>
    <t xml:space="preserve">               de audit functie</t>
  </si>
  <si>
    <t xml:space="preserve">               de actuariele functie</t>
  </si>
  <si>
    <t xml:space="preserve">               security management (CISO)</t>
  </si>
  <si>
    <t xml:space="preserve">               de gehele instelling</t>
  </si>
  <si>
    <t xml:space="preserve">               die gericht zijn op het bereiken van gezamenlijke prestaties</t>
  </si>
  <si>
    <t xml:space="preserve">               die onderling evenwichtig en in balans zijn</t>
  </si>
  <si>
    <t xml:space="preserve">               die betrekking hebben op het stimuleren van integer gedrag</t>
  </si>
  <si>
    <t xml:space="preserve">               die haalbaar zijn binnen de context van uw instelling</t>
  </si>
  <si>
    <t xml:space="preserve">               die onderling in evenwicht zijn</t>
  </si>
  <si>
    <t xml:space="preserve">               die betrekking hebben op het stimuleren van integer en beheerst gedrag </t>
  </si>
  <si>
    <t xml:space="preserve">               bevatten meerdere alternatieven</t>
  </si>
  <si>
    <t xml:space="preserve">               zetten de voor- en nadelen (risico's) van deze alternatieven op een rij</t>
  </si>
  <si>
    <t xml:space="preserve">               bevatten de vervolgstappen na besluitvorming</t>
  </si>
  <si>
    <t xml:space="preserve">               worden tijdig gedeeld met alle relevante stakeholders</t>
  </si>
  <si>
    <t xml:space="preserve">               bij strategische besluiten wordt een gefaseerd besluitvormingsproces gehanteerd (bijvoorbeeld opgeknipt in fasen als Informatieverzameling, Beraadslaging, Oordeelsvorming en Besluitvorming).</t>
  </si>
  <si>
    <t xml:space="preserve">               bij strategische besluiten wordt een standpunt pas door het bestuur ingenomen als informatieverzameling, beraadslaging en oordeelsvorming volledig zijn afgerond.</t>
  </si>
  <si>
    <t xml:space="preserve">               besluiten schriftelijk worden vastgelegd</t>
  </si>
  <si>
    <t xml:space="preserve">               de gemaakte afwegingen bij die besluiten worden beschreven</t>
  </si>
  <si>
    <t xml:space="preserve">               Onderwijs</t>
  </si>
  <si>
    <t xml:space="preserve">               Vormgeving, kunst, talen en geschiedenis</t>
  </si>
  <si>
    <t xml:space="preserve">               Journalistiek, gedrag en maatschappij</t>
  </si>
  <si>
    <t xml:space="preserve">               Recht, administratie, handel en zakelijke dienstverlening</t>
  </si>
  <si>
    <t xml:space="preserve">               Wiskunde, natuurwetenschappen</t>
  </si>
  <si>
    <t xml:space="preserve">               Informatica</t>
  </si>
  <si>
    <t xml:space="preserve">               Techniek, industrie, bouwkunde</t>
  </si>
  <si>
    <t xml:space="preserve">               Landbouw, diergeneeskunde en -verzorging</t>
  </si>
  <si>
    <t xml:space="preserve">               Gezondheidszorg en welzijn</t>
  </si>
  <si>
    <t xml:space="preserve">               Dienstverlening</t>
  </si>
  <si>
    <t>Aantal maanden</t>
  </si>
  <si>
    <t>Functienaam1</t>
  </si>
  <si>
    <t>Functienaam2</t>
  </si>
  <si>
    <t>Functienaam3</t>
  </si>
  <si>
    <t>5.4</t>
  </si>
  <si>
    <t>10.1</t>
  </si>
  <si>
    <t>10.2</t>
  </si>
  <si>
    <t>10.3</t>
  </si>
  <si>
    <t>10.4</t>
  </si>
  <si>
    <t>21.1</t>
  </si>
  <si>
    <t>21.2</t>
  </si>
  <si>
    <t>Is er voor de instelling sprake van een directeur-grootaandeelhouder?</t>
  </si>
  <si>
    <t xml:space="preserve">               het bestuur</t>
  </si>
  <si>
    <t xml:space="preserve">               het intern toezichthoudend orgaan (veelal de RvC)?</t>
  </si>
  <si>
    <t xml:space="preserve">               aan het bestuur gerapporteerd</t>
  </si>
  <si>
    <t xml:space="preserve">               gescheiden van uitvoerende activiteiten</t>
  </si>
  <si>
    <t xml:space="preserve">               lid van de beleggings(advies)commissie</t>
  </si>
  <si>
    <t xml:space="preserve">               de voorzitter van het bestuur?</t>
  </si>
  <si>
    <t xml:space="preserve">               het intern toezichthoudend orgaan (RvT of visitatiecommissie)?</t>
  </si>
  <si>
    <t xml:space="preserve">               aan het bestuur gerapporteerd?</t>
  </si>
  <si>
    <t xml:space="preserve">               aan de RvT / visitatiecommissie gerapporteerd?</t>
  </si>
  <si>
    <t xml:space="preserve">               door het bestuur </t>
  </si>
  <si>
    <t xml:space="preserve">               het intern toezichthoudend orgaan?</t>
  </si>
  <si>
    <t xml:space="preserve">               het lijnmanagement</t>
  </si>
  <si>
    <t xml:space="preserve">               de RMF?</t>
  </si>
  <si>
    <t xml:space="preserve">               waarschijnlijkheid is</t>
  </si>
  <si>
    <t xml:space="preserve">               potentiele impact is</t>
  </si>
  <si>
    <t xml:space="preserve">               looptijd is?</t>
  </si>
  <si>
    <t>Worden de bevindingen van de RMF structureel vastgelegd?</t>
  </si>
  <si>
    <t>Hoeveel procent van de bevindingen van de RMF is nog niet opgevolgd?</t>
  </si>
  <si>
    <t>Worden de bevindingen van de RBF structureel vastgelegd?</t>
  </si>
  <si>
    <t>Hoeveel procent van de bevindingen van de RBF is nog niet opgevolgd op peildatum 31 december 2021?</t>
  </si>
  <si>
    <t>Is bekend wat de grootste (meest materiële) risico's voor uw instelling zijn?</t>
  </si>
  <si>
    <t>Bedreigen deze grootste (meest materiële) risico's de doelstellingen van uw instelling?</t>
  </si>
  <si>
    <t>Is uitgewerkt welke gedragingen horen bij een effectief risicobeheer?</t>
  </si>
  <si>
    <t>Wordt er actief gestuurd op deze gedragingen?</t>
  </si>
  <si>
    <t>Zijn processen en procedures ingericht zodat wordt gerapporteerd aan het bestuur over de risico's waaraan uw instelling blootstaat?</t>
  </si>
  <si>
    <t>Zijn processen en procedures ingericht zodat wordt gerapporteerd aan het intern toezichthoudend orgaan over de risico's waaraan uw instelling blootstaat?</t>
  </si>
  <si>
    <t>Hoe vaak is afgeweken van de risicotolerantielimiet?</t>
  </si>
  <si>
    <t>Was / waren deze afwijking(en) formeel geaccordeerd?</t>
  </si>
  <si>
    <t xml:space="preserve">               aan de RvC gerapporteerd?</t>
  </si>
  <si>
    <t>Type toezichtsorgaan</t>
  </si>
  <si>
    <t>De volgende vragen betreffen de sleutelfunctie compliance (CF):</t>
  </si>
  <si>
    <t>De volgende vragen betreffen de sleutelfunctie interne audit (IAF):</t>
  </si>
  <si>
    <t>De volgende vragen betreffen de sleutelfunctie / interne controlefunctie actuarieel (AF):</t>
  </si>
  <si>
    <t>De volgende vragen betreffen de interne controlefunctie security management (SMF):</t>
  </si>
  <si>
    <t xml:space="preserve">               de strategie</t>
  </si>
  <si>
    <t xml:space="preserve">               de kwaliteit van de bestuursvergaderingen</t>
  </si>
  <si>
    <t xml:space="preserve">               het functioneren binnen het bestuur</t>
  </si>
  <si>
    <t xml:space="preserve">               de interactie met sleutelfunctiehouders?</t>
  </si>
  <si>
    <t xml:space="preserve">               de kwaliteit van de RvC / RvT-vergaderingen</t>
  </si>
  <si>
    <t xml:space="preserve">               het functioneren binnen de RvT</t>
  </si>
  <si>
    <t xml:space="preserve">               de interactie met het bestuur</t>
  </si>
  <si>
    <t xml:space="preserve">               de interactie met sleutelfunctiehouders</t>
  </si>
  <si>
    <t xml:space="preserve">               heeft de CF toegang tot alle noodzakelijke informatie (inclusief personen) gehad?</t>
  </si>
  <si>
    <t xml:space="preserve">               heeft de CF voldoende middelen (FTE's, budget) gehad om het eigen programma uit te voeren?</t>
  </si>
  <si>
    <t xml:space="preserve">               heeft de CF voldoende deskundigheid om het eigen programma uit te voeren?</t>
  </si>
  <si>
    <t xml:space="preserve">               hoeveel procent van de bevindingen van de CF is nog niet opgevolgd op peildatum 31 december 2021?</t>
  </si>
  <si>
    <t xml:space="preserve">               is de CF hiërarchisch ondergeschikt aan andere sleutelfuncties?</t>
  </si>
  <si>
    <t xml:space="preserve">               heeft de IAF toegang tot alle noodzakelijke informatie (inclusief personen) gehad?</t>
  </si>
  <si>
    <t xml:space="preserve">               heeft de AF toegang tot alle noodzakelijke informatie (inclusief personen) gehad?</t>
  </si>
  <si>
    <t xml:space="preserve">               heeft de SMF toegang tot alle noodzakelijke informatie (inclusief personen) gehad?</t>
  </si>
  <si>
    <t xml:space="preserve">               heeft de IAF voldoende middelen (FTE's, budget) gehad om het eigen programma uit te voeren?</t>
  </si>
  <si>
    <t xml:space="preserve">               heeft de AF voldoende middelen (FTE's, budget) gehad om het eigen programma uit te voeren?</t>
  </si>
  <si>
    <t xml:space="preserve">               heeft de SMF voldoende middelen (FTE's, budget) gehad om het eigen programma uit te voeren?</t>
  </si>
  <si>
    <t xml:space="preserve">               heeft de IAF voldoende deskundigheid om het eigen programma uit te voeren?</t>
  </si>
  <si>
    <t xml:space="preserve">               heeft de AF voldoende deskundigheid om het eigen programma uit te voeren?</t>
  </si>
  <si>
    <t xml:space="preserve">               heeft de SMF voldoende deskundigheid om het eigen programma uit te voeren?</t>
  </si>
  <si>
    <t xml:space="preserve">               hoeveel procent van de bevindingen van de IAF is nog niet opgevolgd op peildatum 31 december 2021?</t>
  </si>
  <si>
    <t xml:space="preserve">               hoeveel procent van de bevindingen van de AF is nog niet opgevolgd op peildatum 31 december 2021?</t>
  </si>
  <si>
    <t xml:space="preserve">               hoeveel procent van de bevindingen van de SMF is nog niet opgevolgd op peildatum 31 december 2021?</t>
  </si>
  <si>
    <t xml:space="preserve">               is de IAF gescheiden van andere sleutelfuncties</t>
  </si>
  <si>
    <t xml:space="preserve">               is de AF gescheiden van andere sleutelfuncties / interne controlefuncties?</t>
  </si>
  <si>
    <t xml:space="preserve">               is de SMF gescheiden van andere interne controlefuncties?</t>
  </si>
  <si>
    <t xml:space="preserve">               is de IAF hiërarchisch ondergeschikt aan een andere sleutelfunctie</t>
  </si>
  <si>
    <t xml:space="preserve">               is de AF hiërarchisch ondergeschikt aan andere sleutelfuncties / interne controlefuncties? </t>
  </si>
  <si>
    <t xml:space="preserve">               is de SMF hiërarchisch ondergeschikt aan andere interne controlefuncties?</t>
  </si>
  <si>
    <t xml:space="preserve">               is de CF gescheiden van operationele activiteiten?</t>
  </si>
  <si>
    <t xml:space="preserve">               is de IAF gescheiden van operationele activiteiten?</t>
  </si>
  <si>
    <t xml:space="preserve">               is de AF gescheiden van operationele activiteiten?</t>
  </si>
  <si>
    <t xml:space="preserve">               is de SMF gescheiden van operationele activiteiten?</t>
  </si>
  <si>
    <t xml:space="preserve">               is de CF hiërarchisch ondergeschikt aan operationele activiteiten? </t>
  </si>
  <si>
    <t xml:space="preserve">               is de IAF hiërarchisch ondergeschikt aan operationele activiteiten? </t>
  </si>
  <si>
    <t xml:space="preserve">               is de AF hiërarchisch ondergeschikt aan operationele activiteiten? </t>
  </si>
  <si>
    <t xml:space="preserve">               is de SMF hiërarchisch ondergeschikt aan operationele activiteiten? </t>
  </si>
  <si>
    <t xml:space="preserve">               is de CF gescheiden van commerciële activiteiten?</t>
  </si>
  <si>
    <t xml:space="preserve">               is de IAF gescheiden van commerciele activiteiten?</t>
  </si>
  <si>
    <t xml:space="preserve">               is de AF gescheiden van commerciële activiteiten?</t>
  </si>
  <si>
    <t xml:space="preserve">               is de SMF gescheiden van commerciële activiteiten?</t>
  </si>
  <si>
    <t xml:space="preserve">               is de CF hiërarchisch ondergeschikt aan commerciële functies? </t>
  </si>
  <si>
    <t xml:space="preserve">               is de IAF hiërarchisch ondergeschikt aan commerciele functies? </t>
  </si>
  <si>
    <t xml:space="preserve">               is de AF hiërarchisch ondergeschikt aan commerciele functies? </t>
  </si>
  <si>
    <t xml:space="preserve">               is de SMF hiërarchisch ondergeschikt aan commerciële functies? </t>
  </si>
  <si>
    <t xml:space="preserve">               kan de IAF op ieder moment, direct en zonder tussenkomst van derden, rapporteren aan het bestuur?</t>
  </si>
  <si>
    <t xml:space="preserve">               kan de AF op ieder moment, direct en zonder tussenkomst van derden, rapporteren aan het bestuur?</t>
  </si>
  <si>
    <t xml:space="preserve">               kan de SMF op ieder moment, direct en zonder tussenkomst van derden, rapporteren aan het bestuur?</t>
  </si>
  <si>
    <t xml:space="preserve">               kan de IAF op ieder moment, direct en zonder tussenkomst van derden, rapporteren aan het toezichthoudend orgaan?</t>
  </si>
  <si>
    <t xml:space="preserve">               kan de AF op ieder moment, direct en zonder tussenkomst van derden, rapporteren aan het toezichthoudend orgaan?</t>
  </si>
  <si>
    <t xml:space="preserve">               kan de SMF op ieder moment, direct en zonder tussenkomst van derden, rapporteren aan het toezichthoudend orgaan?</t>
  </si>
  <si>
    <t xml:space="preserve">               hoe vaak heeft de IAF het afgelopen jaar aan het bestuur gerapporteerd?</t>
  </si>
  <si>
    <t xml:space="preserve">               hoe vaak heeft de AF het afgelopen jaar aan het bestuur gerapporteerd?</t>
  </si>
  <si>
    <t xml:space="preserve">               hoe vaak heeft de SMF het afgelopen jaar aan het bestuur gerapporteerd?</t>
  </si>
  <si>
    <t xml:space="preserve">               hoe vaak heeft de AF het afgelopen jaar aan de RvC / RvT gerapporteerd?</t>
  </si>
  <si>
    <t xml:space="preserve">               hoe vaak heeft de SMF het afgelopen jaar aan de RvC / RvT gerapporteerd?</t>
  </si>
  <si>
    <t>Aantal uren</t>
  </si>
  <si>
    <t xml:space="preserve">               de gedrag &amp; cultuur vragenlijst</t>
  </si>
  <si>
    <t xml:space="preserve">               de governance vragenlijst</t>
  </si>
  <si>
    <t xml:space="preserve">               de risicomanagement vragenlijst?</t>
  </si>
  <si>
    <t>Cluster DEF</t>
  </si>
  <si>
    <t>3.3</t>
  </si>
  <si>
    <t>3.4</t>
  </si>
  <si>
    <t>3.5</t>
  </si>
  <si>
    <t>3.6</t>
  </si>
  <si>
    <t>9.1</t>
  </si>
  <si>
    <t>9.2</t>
  </si>
  <si>
    <t>9.3</t>
  </si>
  <si>
    <t>9.4</t>
  </si>
  <si>
    <t>20.1</t>
  </si>
  <si>
    <t>20.2</t>
  </si>
  <si>
    <t>20.3</t>
  </si>
  <si>
    <t>20.4</t>
  </si>
  <si>
    <t>20.5</t>
  </si>
  <si>
    <t>Worden binnen uw instelling de sleutelfunctiehouders enkel beloond en gewaardeerd voor de doelstellingen waarop hun functie is gericht?</t>
  </si>
  <si>
    <t>Wat was het aantal meldingen via de interne klachtenprocedureregeling (dus geen externe klachten)?</t>
  </si>
  <si>
    <t xml:space="preserve">               bevatten bij lange-termijn besluiten scenarioanalyses</t>
  </si>
  <si>
    <t>0-20%</t>
  </si>
  <si>
    <t>80-100%</t>
  </si>
  <si>
    <t>60-80%</t>
  </si>
  <si>
    <t>40-60%</t>
  </si>
  <si>
    <t>20-40%</t>
  </si>
  <si>
    <t xml:space="preserve">               bestuurlijke beraadslaging in het kader van besluitvorming?</t>
  </si>
  <si>
    <t xml:space="preserve">               de voorbereiding van besluitvorming?</t>
  </si>
  <si>
    <t>Hoeveel uur (bij benadering) was daarvan begeleid door een externe of interne begeleider?</t>
  </si>
  <si>
    <t>Is er sprake geweest van een reorganisatie/herstructurering/afstoot van activiteiten/reductie van fte?</t>
  </si>
  <si>
    <t>H1</t>
  </si>
  <si>
    <t>K1</t>
  </si>
  <si>
    <t>K2</t>
  </si>
  <si>
    <t xml:space="preserve">                              Economie en econometrie</t>
  </si>
  <si>
    <t xml:space="preserve">                              Politicologie en maatschappijwetenschappen</t>
  </si>
  <si>
    <t xml:space="preserve">                              Psychologie</t>
  </si>
  <si>
    <t xml:space="preserve">                              Sociologie en culturele wetenschappen</t>
  </si>
  <si>
    <t xml:space="preserve">                              Journalistiek</t>
  </si>
  <si>
    <t xml:space="preserve">                              Bedrijfskunde en administratie</t>
  </si>
  <si>
    <t xml:space="preserve">                              Financieel management en fiscaal recht</t>
  </si>
  <si>
    <t xml:space="preserve">                              Financiele dienstverlening</t>
  </si>
  <si>
    <t xml:space="preserve">                              Management bedrijfs- en personeelswetenschappen</t>
  </si>
  <si>
    <t xml:space="preserve">                              Marketing / public relations</t>
  </si>
  <si>
    <t>K3</t>
  </si>
  <si>
    <t>Hoe vaak heeft het bestuur geëvalueerd:</t>
  </si>
  <si>
    <t>Wat is het type bestuursmodel?</t>
  </si>
  <si>
    <t xml:space="preserve">               is de CF gescheiden van andere sleutelfuncties?</t>
  </si>
  <si>
    <t>Inrichting van de risicomanagement functie (RMF) / risicobeheer functie (RBF)</t>
  </si>
  <si>
    <t>Graag invullen</t>
  </si>
  <si>
    <t>Toelichting</t>
  </si>
  <si>
    <t>Wat was het responspercentage van medewerkersonderzoek?</t>
  </si>
  <si>
    <t>x</t>
  </si>
  <si>
    <t>Vermeld de naam van de eindverantwoordelijke bestuurder voor deze vragenlijst</t>
  </si>
  <si>
    <t>Naam bestuurder</t>
  </si>
  <si>
    <t>De hiervoor vermelde eindverantwoordelijke bestuurder verklaart dat:</t>
  </si>
  <si>
    <t xml:space="preserve">               de vragen in deze vragenlijst naar waarheid en op niet misleidende wijze zijn beantwoord.</t>
  </si>
  <si>
    <t xml:space="preserve">               de gegevens zoals vermeld in deze vragenlijst een getrouw beeld geven van de klantenportefouille, de organisatie en bedrijfsvoering van mijn trustkantoor.</t>
  </si>
  <si>
    <t>Ja, dat verklaar ik|Nee, dat verklaar ik niet</t>
  </si>
  <si>
    <t>Ja, dat verklaar ik</t>
  </si>
  <si>
    <t>Nee, dat verklaar ik niet</t>
  </si>
  <si>
    <t>30.1</t>
  </si>
  <si>
    <t>30.2</t>
  </si>
  <si>
    <t>30.3</t>
  </si>
  <si>
    <t>30.4</t>
  </si>
  <si>
    <t>30.5</t>
  </si>
  <si>
    <t>30.6</t>
  </si>
  <si>
    <t>30.7</t>
  </si>
  <si>
    <t>30.8</t>
  </si>
  <si>
    <t>30.9</t>
  </si>
  <si>
    <t>30.10</t>
  </si>
  <si>
    <t>30.11</t>
  </si>
  <si>
    <t>30.12</t>
  </si>
  <si>
    <t>30.13</t>
  </si>
  <si>
    <t>30.14</t>
  </si>
  <si>
    <t>31.15</t>
  </si>
  <si>
    <t>Hoeveel procent van de bestuurders is gelieerd aan/verbonden met de aandeelhouder(s)? Vul n.v.t. als het niet van toepassing is.</t>
  </si>
  <si>
    <t xml:space="preserve">Deze vragenlijst bevat enkele afsluitende vragen aangaande vragenlijsten voor gedrag &amp; cultuur, interne governance en risicomanagement. Gelieve uw antwoord in het daarvoor bestemde tekstvak te geven. Een eventuele toevoeging achter dit tekstvak geeft aan in welke eenheid geantwoord dient te worden. Iedere vraag heeft betrekking op de uitvraag over het kalenderjaar 2021, tenzij expliciet anders aangegeven. </t>
  </si>
  <si>
    <t xml:space="preserve">Deze vragenlijst bestaat uit vragen die betrekking hebben op de interne governance binnen uw instelling. Gelieve uw antwoord in het daarvoor bestemde tekstvak te geven. Een eventuele toevoeging achter dit tekstvak geeft aan in welke eenheid geantwoord dient te worden. 
Iedere vraag heeft betrekking op het kalenderjaar 2021, tenzij expliciet anders aangegeven. </t>
  </si>
  <si>
    <t>Deze vragenlijst bestaat uit vragen die betrekking hebben op het gedrag en de cultuur binnen uw instelling. Gelieve uw antwoord in het daarvoor bestemde tekstvak te geven. Een eventuele toevoeging achter dit tekstvak geeft aan in welke eenheid geantwoord dient te worden. 
Iedere vraag heeft betrekking op het kalenderjaar 2021, tenzij expliciet anders aangegeven. 
* Zie vraag 1: indien door de toezichthouder is aangegeven dat u 'Cluster DEF' bent, graag hier invullen.
Wanneer in de vraagstelling gesproken wordt over medewerkers, dan is dit inclusief uitbesteding. Het betreft dus interne en externe medewerkers.</t>
  </si>
  <si>
    <t>In hoeverre wordt binnen uw instelling risicobewustzijn bevorderd?</t>
  </si>
  <si>
    <t>21.3</t>
  </si>
  <si>
    <t>22.1</t>
  </si>
  <si>
    <t>22.2</t>
  </si>
  <si>
    <t>24.3</t>
  </si>
  <si>
    <t>24.4</t>
  </si>
  <si>
    <t xml:space="preserve">               deze beschikbaar worden gesteld voor relevante stakeholders</t>
  </si>
  <si>
    <t xml:space="preserve">               als er sprake is van minderheidsstandpunten binnen het strategische besluitvormingsproces, dat deze worden vastgelegd?</t>
  </si>
  <si>
    <t xml:space="preserve">               hoe vaak is de inbreng van de tweede lijn terug te zien in vastlegging van de bestuurlijke besluitvorming?</t>
  </si>
  <si>
    <t>Maanden (onafgerond)</t>
  </si>
  <si>
    <t>26.1</t>
  </si>
  <si>
    <t>26.2</t>
  </si>
  <si>
    <t>29.1</t>
  </si>
  <si>
    <t>29.2</t>
  </si>
  <si>
    <t>29.3</t>
  </si>
  <si>
    <t>29.3.1</t>
  </si>
  <si>
    <t>29.3.2</t>
  </si>
  <si>
    <t>29.3.3</t>
  </si>
  <si>
    <t>29.3.4</t>
  </si>
  <si>
    <t>29.3.5</t>
  </si>
  <si>
    <t>29.4</t>
  </si>
  <si>
    <t>29.4.1</t>
  </si>
  <si>
    <t>29.4.2</t>
  </si>
  <si>
    <t>29.4.3</t>
  </si>
  <si>
    <t>29.4.4</t>
  </si>
  <si>
    <t>29.4.5</t>
  </si>
  <si>
    <t>29.5</t>
  </si>
  <si>
    <t>29.6</t>
  </si>
  <si>
    <t>29.7</t>
  </si>
  <si>
    <t>29.8</t>
  </si>
  <si>
    <t>29.9</t>
  </si>
  <si>
    <t>29.10</t>
  </si>
  <si>
    <t>32.3.1</t>
  </si>
  <si>
    <t>32.3.2</t>
  </si>
  <si>
    <t>32.3.3</t>
  </si>
  <si>
    <t>32.3.4</t>
  </si>
  <si>
    <t>32.3.5</t>
  </si>
  <si>
    <t>32.4.1</t>
  </si>
  <si>
    <t>32.4.2</t>
  </si>
  <si>
    <t>32.4.3</t>
  </si>
  <si>
    <t>32.4.4</t>
  </si>
  <si>
    <t>32.4.5</t>
  </si>
  <si>
    <t>Regelmatig</t>
  </si>
  <si>
    <t>N.v.t., want geen aandeelhouder</t>
  </si>
  <si>
    <t>N.V.T., want geen aandeelhouder</t>
  </si>
  <si>
    <t>Voldoet het bestuur aan de Wet Bestuur en Toezicht (art. 2:132a/242a lid 1 BW) voor wat betreft het maximum aantal nevenfuncties per bestuurder?</t>
  </si>
  <si>
    <t>Voldoet de RvC / RvT aan de Wet Bestuur en Toezicht (art. 2:142a/252a lid 1 BW) voor wat betreft het maximum aantal nevenfuncties per commissaris?</t>
  </si>
  <si>
    <t>16.3</t>
  </si>
  <si>
    <t>16.4</t>
  </si>
  <si>
    <t>16.5</t>
  </si>
  <si>
    <t>Wat is de actuele VTE-score per RvT lid?</t>
  </si>
  <si>
    <t>Wat is de actuele VTE-score per bestuurslid?</t>
  </si>
  <si>
    <t>27.1</t>
  </si>
  <si>
    <t>27.2</t>
  </si>
  <si>
    <t>28.3</t>
  </si>
  <si>
    <t>28.4</t>
  </si>
  <si>
    <t>28.5</t>
  </si>
  <si>
    <t>28.6</t>
  </si>
  <si>
    <t>28.7</t>
  </si>
  <si>
    <t>28.8</t>
  </si>
  <si>
    <t>28.9</t>
  </si>
  <si>
    <t>28.10</t>
  </si>
  <si>
    <t>28.11</t>
  </si>
  <si>
    <t>28.12</t>
  </si>
  <si>
    <t>28.13</t>
  </si>
  <si>
    <t>28.14</t>
  </si>
  <si>
    <t>29.11</t>
  </si>
  <si>
    <t>29.12</t>
  </si>
  <si>
    <t>29.13</t>
  </si>
  <si>
    <t>29.14</t>
  </si>
  <si>
    <t>29.15</t>
  </si>
  <si>
    <t xml:space="preserve">Deze vragenlijst bestaat uit vragen die betrekking hebben op het risicomanagement binnen uw instelling. Gelieve uw antwoord in het daarvoor bestemde tekstvak te geven. Een eventuele toevoeging achter dit tekstvak geeft aan in welke eenheid geantwoord dient te worden. 
Iedere vraag heeft betrekking op het kalenderjaar 2021, tenzij expliciet anders aangegeven. </t>
  </si>
  <si>
    <t>Is de RMF:</t>
  </si>
  <si>
    <t xml:space="preserve">               gescheiden van andere sleutelfuncties</t>
  </si>
  <si>
    <t xml:space="preserve">               hiërarchisch ondergeschikt aan andere sleutelfuncties</t>
  </si>
  <si>
    <t xml:space="preserve">               gescheiden van operationele functies</t>
  </si>
  <si>
    <t xml:space="preserve">               hiërarchisch ondergeschikt aan operationele functies</t>
  </si>
  <si>
    <t xml:space="preserve">               gescheiden van commerciële functies</t>
  </si>
  <si>
    <t xml:space="preserve">               hiërarchisch ondergeschikt aan commerciële functies?</t>
  </si>
  <si>
    <t>4.5</t>
  </si>
  <si>
    <t>4.6</t>
  </si>
  <si>
    <t xml:space="preserve">               hiërarchisch ondergeschikt aan uitvoerende functies? </t>
  </si>
  <si>
    <t>14.1</t>
  </si>
  <si>
    <t>14.2</t>
  </si>
  <si>
    <t>14.3</t>
  </si>
  <si>
    <t>14.4</t>
  </si>
  <si>
    <t>14.5</t>
  </si>
  <si>
    <t>36.1</t>
  </si>
  <si>
    <t>36.2</t>
  </si>
  <si>
    <t>36.3</t>
  </si>
  <si>
    <t>39.1</t>
  </si>
  <si>
    <t>39.2</t>
  </si>
  <si>
    <t>43.1</t>
  </si>
  <si>
    <t>43.2</t>
  </si>
  <si>
    <t>46.1</t>
  </si>
  <si>
    <t>46.2</t>
  </si>
  <si>
    <t>Hoelang was deze positie vacant?</t>
  </si>
  <si>
    <t>Uitvraag goedgekeurd door bestuurslid*:</t>
  </si>
  <si>
    <t>* U bevestigt dat de uitvraag naar waarheid is ingevuld en de opgenomen informatie juist en volledig is.</t>
  </si>
  <si>
    <t>DNB kan naar aanleiding van uw invulling van deze uitvraag, contact met u opnemen voor het verkrijgen van nadere inlichtingen.</t>
  </si>
  <si>
    <t>Hoeveel vacante posities waren er voor sleutelfunctievervullers (percentueel)?</t>
  </si>
  <si>
    <t>Wanneer is er voor het laatst een medewerkersonderzoek geweest?</t>
  </si>
  <si>
    <t xml:space="preserve">Wat was het uitstroompercentage van medewerkers voor de gehele organisatie? </t>
  </si>
  <si>
    <t>Hoe vaak is het volgende van toepassing:</t>
  </si>
  <si>
    <t>Hoeveel uur (bij benadering) heeft het bestuur besteed aan het ontwikkelen van de kwaliteit van de onderlinge samenwerking?</t>
  </si>
  <si>
    <t>28.15</t>
  </si>
  <si>
    <t>Maand</t>
  </si>
  <si>
    <t xml:space="preserve">Wanneer is de laatste evaluatie van het System of Governance geweest? Graag ook aangeven als dit vóór 2021 is uitgevoerd, of niet is uitgevoerd. </t>
  </si>
  <si>
    <t>Niet uitgevoerd</t>
  </si>
  <si>
    <t>Jaar</t>
  </si>
  <si>
    <t>Wanneer was de laatste evaluatie op de kwaliteit van samenwerking tussen het bestuur en RvC / RvT?</t>
  </si>
  <si>
    <t>Premiepensioeninstelling</t>
  </si>
  <si>
    <t>Verzekeringsmaatschappij (zonder ’S-II Basic’ of ‘clusterDEF’-kenmerk)</t>
  </si>
  <si>
    <t>Verzekeringsmaatschappij met ’S-II Basic’- of ‘clusterDEF’-kenmerk</t>
  </si>
  <si>
    <t>30.15</t>
  </si>
  <si>
    <t xml:space="preserve">               is de SMF ondergeschikt aan andere entiteiten binnen dezelfde groep?</t>
  </si>
  <si>
    <t xml:space="preserve">               is de AF ondergeschikt aan andere entiteiten binnen dezelfde groep?</t>
  </si>
  <si>
    <t xml:space="preserve">               is de IAF ondergeschikt aan andere entiteiten binnen dezelfde groep?</t>
  </si>
  <si>
    <t xml:space="preserve">               hoe vaak heeft de IAF het afgelopen jaar aan de RvT / RvC gerapporteerd?</t>
  </si>
  <si>
    <t xml:space="preserve">               kan de CF op ieder moment, direct en zonder tussenkomst van derden, rapporteren aan het bestuur?</t>
  </si>
  <si>
    <t xml:space="preserve">               kan de CF op ieder moment, direct en zonder tussenkomst van derden, rapporteren aan het toezichthoudend orgaan?</t>
  </si>
  <si>
    <t xml:space="preserve">               hoe vaak heeft de CF het afgelopen jaar aan het bestuur gerapporteerd?</t>
  </si>
  <si>
    <t xml:space="preserve">               hoe vaak heeft de CF het afgelopen jaar aan de RvC / RvT gerapporteerd?</t>
  </si>
  <si>
    <t xml:space="preserve">               is de CF ondergeschikt aan andere entiteiten binnen dezelfde groep?</t>
  </si>
  <si>
    <t xml:space="preserve">               de interactie met de RvC / RvT / visitatiecommissie / tussen uitvoerende bestuurders en NUBbers</t>
  </si>
  <si>
    <t>Wat is het type van de instelling*?</t>
  </si>
  <si>
    <t>Is er een procedure die waarborgt dat relevante stakeholders betrokken worden bij de strategische besluitvorming?</t>
  </si>
  <si>
    <t>01</t>
  </si>
  <si>
    <t>02</t>
  </si>
  <si>
    <t>03</t>
  </si>
  <si>
    <t>04</t>
  </si>
  <si>
    <t>05</t>
  </si>
  <si>
    <t>06</t>
  </si>
  <si>
    <t>07</t>
  </si>
  <si>
    <t>08</t>
  </si>
  <si>
    <t>09</t>
  </si>
  <si>
    <t>10</t>
  </si>
  <si>
    <t>11</t>
  </si>
  <si>
    <t>12</t>
  </si>
  <si>
    <t>Altijd|Meestal|Soms|Nooit</t>
  </si>
  <si>
    <t>Sterk eens|Eens|Neutraal|Oneens|Sterk oneens</t>
  </si>
  <si>
    <t>Ja|Nee</t>
  </si>
  <si>
    <t>Veel|Regelmatig|Weinig|Geen|N.v.t., want geen aandeelhouder</t>
  </si>
  <si>
    <t>Ja|Nee|N.v.t., want geen aandeelhouder</t>
  </si>
  <si>
    <t>Ja|Grotendeels|Enigszins|Nee</t>
  </si>
  <si>
    <t>Geen aandeelhouders|Institutionele belegger|Private equity|Financiële instelling|Private partij|Directeur-grootaandeelhouder|Anders, namelijk</t>
  </si>
  <si>
    <t>Ja|Grotendeels|Enigszins|Nee|N.V.T., want geen aandeelhouder</t>
  </si>
  <si>
    <t>Paritair model (2tier)|Omgekeerd gemengd model (1tier)|Paritair gemengd model (1tier)|Onafhankelijk model (2tier)|Onafhankelijk gemengd model (1tier)</t>
  </si>
  <si>
    <t>Ja|Nee|N.v.t.</t>
  </si>
  <si>
    <t>Ja, volledig|Ja, op onderdelen|Ja, op ad-hoc basis|Nee</t>
  </si>
  <si>
    <t>Ja|Meestal|Soms|Nee</t>
  </si>
  <si>
    <t>Hoe vaak heeft de RvC / RvT geëvalueerd:</t>
  </si>
  <si>
    <t>&lt;2014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</si>
</sst>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sz val="11"/>
      <color theme="0" tint="-4.9989318521683403E-2"/>
      <name val="Calibri"/>
      <family val="2"/>
      <scheme val="minor"/>
    </font>
    <font>
      <sz val="8.5"/>
      <name val="Verdana"/>
      <family val="2"/>
    </font>
    <font>
      <sz val="8.5"/>
      <color theme="1"/>
      <name val="Verdana"/>
      <family val="2"/>
    </font>
    <font>
      <b/>
      <sz val="10"/>
      <color theme="1"/>
      <name val="Verdana"/>
      <family val="2"/>
    </font>
    <font>
      <sz val="8"/>
      <color rgb="FF0000FF"/>
      <name val="Verdana"/>
      <family val="2"/>
    </font>
    <font>
      <sz val="8"/>
      <color theme="1"/>
      <name val="Verdana"/>
      <family val="2"/>
    </font>
    <font>
      <sz val="8"/>
      <name val="Verdana"/>
      <family val="2"/>
    </font>
    <font>
      <sz val="8"/>
      <color theme="0" tint="-4.9989318521683403E-2"/>
      <name val="Verdana"/>
      <family val="2"/>
    </font>
    <font>
      <sz val="8.5"/>
      <color theme="0" tint="-4.9989318521683403E-2"/>
      <name val="Verdana"/>
      <family val="2"/>
    </font>
    <font>
      <sz val="1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84CEC7"/>
        <bgColor indexed="64"/>
      </patternFill>
    </fill>
    <fill>
      <patternFill patternType="solid">
        <fgColor theme="7" tint="0.59999389629810485"/>
        <bgColor indexed="64"/>
      </patternFill>
    </fill>
    <fill>
      <patternFill patternType="solid">
        <fgColor rgb="FFBDD6EE"/>
        <bgColor indexed="64"/>
      </patternFill>
    </fill>
    <fill>
      <patternFill patternType="solid">
        <fgColor rgb="FFFFFFB9"/>
        <bgColor indexed="64"/>
      </patternFill>
    </fill>
    <fill>
      <patternFill patternType="solid">
        <fgColor rgb="FFD7CCA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FFFFB9"/>
      </right>
      <top style="thin">
        <color rgb="FF000000"/>
      </top>
      <bottom style="thin">
        <color rgb="FF000000"/>
      </bottom>
      <diagonal/>
    </border>
    <border>
      <left style="thin">
        <color rgb="FFFFFFB9"/>
      </left>
      <right style="thin">
        <color rgb="FFFFFFB9"/>
      </right>
      <top style="thin">
        <color rgb="FF000000"/>
      </top>
      <bottom style="thin">
        <color rgb="FF000000"/>
      </bottom>
      <diagonal/>
    </border>
    <border>
      <left style="thin">
        <color indexed="64"/>
      </left>
      <right style="thin">
        <color rgb="FFFFFFB9"/>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FFFFB9"/>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FFFFB9"/>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56">
    <xf numFmtId="0" fontId="0" fillId="0" borderId="0" xfId="0"/>
    <xf numFmtId="0" fontId="1" fillId="2" borderId="0" xfId="0" applyFont="1" applyFill="1" applyProtection="1">
      <protection hidden="1"/>
    </xf>
    <xf numFmtId="0" fontId="3" fillId="4" borderId="1" xfId="0" applyFont="1" applyFill="1" applyBorder="1" applyAlignment="1" applyProtection="1">
      <alignment wrapText="1"/>
      <protection locked="0"/>
    </xf>
    <xf numFmtId="0" fontId="1" fillId="2" borderId="0" xfId="0" applyFont="1" applyFill="1" applyAlignment="1" applyProtection="1">
      <protection hidden="1"/>
    </xf>
    <xf numFmtId="0" fontId="0" fillId="2" borderId="0" xfId="0" applyFill="1" applyAlignment="1" applyProtection="1">
      <protection hidden="1"/>
    </xf>
    <xf numFmtId="0" fontId="6" fillId="7" borderId="1" xfId="0" applyFont="1" applyFill="1" applyBorder="1" applyAlignment="1" applyProtection="1">
      <alignment horizontal="left"/>
      <protection locked="0"/>
    </xf>
    <xf numFmtId="2" fontId="3" fillId="4" borderId="1" xfId="0" applyNumberFormat="1" applyFont="1" applyFill="1" applyBorder="1" applyAlignment="1" applyProtection="1">
      <alignment wrapText="1"/>
      <protection locked="0"/>
    </xf>
    <xf numFmtId="49" fontId="7" fillId="3" borderId="1" xfId="0" applyNumberFormat="1" applyFont="1" applyFill="1" applyBorder="1" applyAlignment="1" applyProtection="1">
      <alignment horizontal="left" wrapText="1"/>
      <protection hidden="1"/>
    </xf>
    <xf numFmtId="0" fontId="2" fillId="3" borderId="1" xfId="0" applyFont="1" applyFill="1" applyBorder="1" applyAlignment="1" applyProtection="1">
      <alignment horizontal="left" wrapText="1"/>
      <protection hidden="1"/>
    </xf>
    <xf numFmtId="0" fontId="9" fillId="2" borderId="0" xfId="0" applyFont="1" applyFill="1" applyBorder="1" applyAlignment="1" applyProtection="1">
      <alignment wrapText="1"/>
      <protection locked="0"/>
    </xf>
    <xf numFmtId="0" fontId="9" fillId="2" borderId="0" xfId="0" applyFont="1" applyFill="1" applyBorder="1" applyAlignment="1" applyProtection="1">
      <alignment horizontal="left" wrapText="1"/>
      <protection hidden="1"/>
    </xf>
    <xf numFmtId="0" fontId="0" fillId="2" borderId="0" xfId="0" quotePrefix="1" applyFill="1" applyProtection="1">
      <protection hidden="1"/>
    </xf>
    <xf numFmtId="0" fontId="0" fillId="2" borderId="0" xfId="0" applyFill="1" applyProtection="1">
      <protection hidden="1"/>
    </xf>
    <xf numFmtId="0" fontId="9" fillId="2" borderId="0" xfId="0" applyFont="1" applyFill="1" applyProtection="1">
      <protection hidden="1"/>
    </xf>
    <xf numFmtId="0" fontId="9" fillId="2" borderId="0" xfId="0" quotePrefix="1" applyFont="1" applyFill="1" applyProtection="1">
      <protection hidden="1"/>
    </xf>
    <xf numFmtId="0" fontId="9"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Protection="1">
      <protection hidden="1"/>
    </xf>
    <xf numFmtId="49" fontId="8" fillId="2" borderId="0" xfId="0" applyNumberFormat="1" applyFont="1" applyFill="1" applyBorder="1" applyAlignment="1" applyProtection="1">
      <alignment horizontal="left" wrapText="1"/>
      <protection locked="0"/>
    </xf>
    <xf numFmtId="0" fontId="9" fillId="2" borderId="0" xfId="0" applyFont="1" applyFill="1" applyProtection="1">
      <protection locked="0"/>
    </xf>
    <xf numFmtId="0" fontId="9" fillId="2" borderId="0"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0" fontId="1" fillId="2" borderId="0" xfId="0" applyFont="1" applyFill="1" applyBorder="1" applyProtection="1">
      <protection hidden="1"/>
    </xf>
    <xf numFmtId="0" fontId="6" fillId="7" borderId="1" xfId="0" applyFont="1" applyFill="1" applyBorder="1" applyAlignment="1" applyProtection="1">
      <alignment horizontal="left"/>
      <protection hidden="1"/>
    </xf>
    <xf numFmtId="0" fontId="5" fillId="6" borderId="7" xfId="0" applyFont="1" applyFill="1" applyBorder="1" applyAlignment="1" applyProtection="1">
      <alignment horizontal="left" wrapText="1"/>
      <protection hidden="1"/>
    </xf>
    <xf numFmtId="0" fontId="5" fillId="6" borderId="6" xfId="0" applyFont="1" applyFill="1" applyBorder="1" applyAlignment="1" applyProtection="1">
      <alignment horizontal="left" wrapText="1"/>
      <protection hidden="1"/>
    </xf>
    <xf numFmtId="0" fontId="5" fillId="6" borderId="5" xfId="0" applyFont="1" applyFill="1" applyBorder="1" applyAlignment="1" applyProtection="1">
      <alignment horizontal="left" wrapText="1"/>
      <protection hidden="1"/>
    </xf>
    <xf numFmtId="0" fontId="5" fillId="6" borderId="13" xfId="0" applyFont="1" applyFill="1" applyBorder="1" applyAlignment="1" applyProtection="1">
      <alignment horizontal="left" wrapText="1"/>
      <protection hidden="1"/>
    </xf>
    <xf numFmtId="0" fontId="5" fillId="6" borderId="14" xfId="0" applyFont="1" applyFill="1" applyBorder="1" applyAlignment="1" applyProtection="1">
      <alignment horizontal="left" wrapText="1"/>
      <protection hidden="1"/>
    </xf>
    <xf numFmtId="0" fontId="5" fillId="6" borderId="16" xfId="0" applyFont="1" applyFill="1" applyBorder="1" applyAlignment="1" applyProtection="1">
      <alignment horizontal="left"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10" fillId="2" borderId="0" xfId="0" applyFont="1" applyFill="1" applyProtection="1">
      <protection hidden="1"/>
    </xf>
    <xf numFmtId="0" fontId="0" fillId="0" borderId="0" xfId="0" quotePrefix="1" applyFill="1"/>
    <xf numFmtId="0" fontId="3" fillId="4" borderId="1" xfId="0" applyFont="1" applyFill="1" applyBorder="1" applyAlignment="1" applyProtection="1">
      <alignment horizontal="left" wrapText="1"/>
      <protection locked="0"/>
    </xf>
    <xf numFmtId="2" fontId="3" fillId="4" borderId="1" xfId="0" applyNumberFormat="1" applyFont="1" applyFill="1" applyBorder="1" applyAlignment="1" applyProtection="1">
      <alignment horizontal="left" wrapText="1"/>
      <protection locked="0"/>
    </xf>
    <xf numFmtId="164" fontId="3" fillId="4" borderId="1" xfId="0" applyNumberFormat="1" applyFont="1" applyFill="1" applyBorder="1" applyAlignment="1" applyProtection="1">
      <alignment horizontal="left" wrapText="1"/>
      <protection locked="0"/>
    </xf>
    <xf numFmtId="1" fontId="2" fillId="4" borderId="1" xfId="0" applyNumberFormat="1" applyFont="1" applyFill="1" applyBorder="1" applyAlignment="1" applyProtection="1">
      <alignment horizontal="left" wrapText="1"/>
      <protection locked="0"/>
    </xf>
    <xf numFmtId="1" fontId="3" fillId="4" borderId="1" xfId="0" applyNumberFormat="1" applyFont="1" applyFill="1" applyBorder="1" applyAlignment="1" applyProtection="1">
      <alignment horizontal="left" wrapText="1"/>
      <protection locked="0"/>
    </xf>
    <xf numFmtId="14" fontId="3" fillId="4" borderId="1" xfId="0" applyNumberFormat="1" applyFont="1" applyFill="1" applyBorder="1" applyAlignment="1" applyProtection="1">
      <alignment horizontal="left" wrapText="1"/>
      <protection locked="0"/>
    </xf>
    <xf numFmtId="0" fontId="3" fillId="4" borderId="1" xfId="0" applyNumberFormat="1" applyFont="1" applyFill="1" applyBorder="1" applyAlignment="1" applyProtection="1">
      <alignment horizontal="left" wrapText="1"/>
      <protection locked="0"/>
    </xf>
    <xf numFmtId="165" fontId="2" fillId="4" borderId="1" xfId="0" applyNumberFormat="1" applyFont="1" applyFill="1" applyBorder="1" applyAlignment="1" applyProtection="1">
      <alignment horizontal="left" wrapText="1"/>
      <protection locked="0"/>
    </xf>
    <xf numFmtId="0" fontId="5" fillId="6" borderId="6" xfId="0" applyFont="1" applyFill="1" applyBorder="1" applyAlignment="1" applyProtection="1">
      <alignment horizontal="left" wrapText="1"/>
      <protection hidden="1"/>
    </xf>
    <xf numFmtId="0" fontId="5" fillId="6" borderId="5" xfId="0" applyFont="1" applyFill="1" applyBorder="1" applyAlignment="1" applyProtection="1">
      <alignment horizontal="left" vertical="top" wrapText="1"/>
      <protection hidden="1"/>
    </xf>
    <xf numFmtId="0" fontId="5" fillId="6" borderId="5" xfId="0" applyFont="1" applyFill="1" applyBorder="1" applyAlignment="1" applyProtection="1">
      <alignment horizontal="left" wrapText="1"/>
      <protection hidden="1"/>
    </xf>
    <xf numFmtId="0" fontId="5" fillId="6" borderId="15" xfId="0" applyFont="1" applyFill="1" applyBorder="1" applyAlignment="1" applyProtection="1">
      <alignment horizontal="left" vertical="top" wrapText="1"/>
      <protection hidden="1"/>
    </xf>
    <xf numFmtId="0" fontId="5" fillId="6" borderId="8" xfId="0" applyFont="1" applyFill="1" applyBorder="1" applyAlignment="1" applyProtection="1">
      <alignment horizontal="center" vertical="top" wrapText="1"/>
      <protection hidden="1"/>
    </xf>
    <xf numFmtId="0" fontId="5" fillId="6" borderId="0" xfId="0" applyFont="1" applyFill="1" applyBorder="1" applyAlignment="1" applyProtection="1">
      <alignment horizontal="center" vertical="top" wrapText="1"/>
      <protection hidden="1"/>
    </xf>
    <xf numFmtId="0" fontId="5" fillId="6" borderId="12" xfId="0" applyFont="1" applyFill="1" applyBorder="1" applyAlignment="1" applyProtection="1">
      <alignment horizontal="center" vertical="top" wrapText="1"/>
      <protection hidden="1"/>
    </xf>
    <xf numFmtId="0" fontId="4" fillId="5" borderId="2" xfId="0" applyFont="1" applyFill="1" applyBorder="1" applyAlignment="1" applyProtection="1">
      <alignment horizontal="center" wrapText="1"/>
      <protection hidden="1"/>
    </xf>
    <xf numFmtId="0" fontId="4" fillId="5" borderId="3" xfId="0" applyFont="1" applyFill="1" applyBorder="1" applyAlignment="1" applyProtection="1">
      <alignment horizontal="center" wrapText="1"/>
      <protection hidden="1"/>
    </xf>
    <xf numFmtId="0" fontId="4" fillId="5" borderId="4" xfId="0" applyFont="1" applyFill="1" applyBorder="1" applyAlignment="1" applyProtection="1">
      <alignment horizontal="center" wrapText="1"/>
      <protection hidden="1"/>
    </xf>
    <xf numFmtId="0" fontId="10" fillId="2" borderId="1" xfId="0" applyFont="1" applyFill="1" applyBorder="1" applyAlignment="1" applyProtection="1">
      <alignment horizontal="center" wrapText="1"/>
      <protection hidden="1"/>
    </xf>
    <xf numFmtId="0" fontId="2" fillId="3" borderId="9" xfId="0" applyFont="1" applyFill="1" applyBorder="1" applyAlignment="1" applyProtection="1">
      <alignment horizontal="left" vertical="center" wrapText="1"/>
      <protection hidden="1"/>
    </xf>
    <xf numFmtId="0" fontId="2" fillId="3" borderId="10"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cellXfs>
  <cellStyles count="1">
    <cellStyle name="Standaard" xfId="0" builtinId="0"/>
  </cellStyles>
  <dxfs count="14">
    <dxf>
      <font>
        <color theme="1"/>
      </font>
      <fill>
        <patternFill>
          <bgColor rgb="FF84CEC7"/>
        </patternFill>
      </fill>
      <border>
        <left style="thin">
          <color auto="1"/>
        </left>
        <right style="thin">
          <color auto="1"/>
        </right>
        <top style="thin">
          <color auto="1"/>
        </top>
        <bottom style="thin">
          <color auto="1"/>
        </bottom>
        <vertical/>
        <horizontal/>
      </border>
    </dxf>
    <dxf>
      <font>
        <color theme="1"/>
      </font>
      <fill>
        <patternFill>
          <bgColor rgb="FFFFE699"/>
        </patternFill>
      </fill>
      <border>
        <left style="thin">
          <color auto="1"/>
        </left>
        <right style="thin">
          <color auto="1"/>
        </right>
        <top style="thin">
          <color auto="1"/>
        </top>
        <bottom style="thin">
          <color auto="1"/>
        </bottom>
        <vertical/>
        <horizontal/>
      </border>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color theme="1"/>
      </font>
      <fill>
        <patternFill>
          <bgColor theme="7" tint="0.59996337778862885"/>
        </patternFill>
      </fill>
      <border>
        <left style="thin">
          <color auto="1"/>
        </left>
        <right style="thin">
          <color auto="1"/>
        </right>
        <top style="thin">
          <color auto="1"/>
        </top>
        <bottom style="thin">
          <color auto="1"/>
        </bottom>
      </border>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val="0"/>
        <color auto="1"/>
      </font>
      <fill>
        <patternFill>
          <bgColor theme="7"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84CEC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68A53-6650-440A-9776-4073836FDF60}">
  <dimension ref="A1:J25"/>
  <sheetViews>
    <sheetView workbookViewId="0">
      <selection activeCell="B16" sqref="B16"/>
    </sheetView>
  </sheetViews>
  <sheetFormatPr defaultRowHeight="14.4" x14ac:dyDescent="0.3"/>
  <cols>
    <col min="1" max="1" width="27.88671875" customWidth="1"/>
    <col min="2" max="2" width="39.88671875" customWidth="1"/>
    <col min="4" max="5" width="30" bestFit="1" customWidth="1"/>
    <col min="6" max="6" width="28" bestFit="1" customWidth="1"/>
    <col min="7" max="7" width="34.109375" bestFit="1" customWidth="1"/>
    <col min="8" max="8" width="17.44140625" bestFit="1" customWidth="1"/>
  </cols>
  <sheetData>
    <row r="1" spans="1:10" x14ac:dyDescent="0.3">
      <c r="A1" t="s">
        <v>3</v>
      </c>
      <c r="B1" t="s">
        <v>67</v>
      </c>
      <c r="C1" t="s">
        <v>72</v>
      </c>
      <c r="D1" t="s">
        <v>217</v>
      </c>
      <c r="E1" t="s">
        <v>3</v>
      </c>
      <c r="F1" t="s">
        <v>223</v>
      </c>
      <c r="G1" t="s">
        <v>232</v>
      </c>
      <c r="H1" t="s">
        <v>265</v>
      </c>
      <c r="I1" t="s">
        <v>3</v>
      </c>
      <c r="J1" t="s">
        <v>423</v>
      </c>
    </row>
    <row r="2" spans="1:10" x14ac:dyDescent="0.3">
      <c r="A2" t="s">
        <v>4</v>
      </c>
      <c r="B2" t="s">
        <v>68</v>
      </c>
      <c r="C2" t="s">
        <v>73</v>
      </c>
      <c r="D2" t="s">
        <v>523</v>
      </c>
      <c r="E2" t="s">
        <v>222</v>
      </c>
      <c r="F2" t="s">
        <v>224</v>
      </c>
      <c r="G2" t="s">
        <v>233</v>
      </c>
      <c r="H2" t="s">
        <v>266</v>
      </c>
      <c r="I2" t="s">
        <v>73</v>
      </c>
      <c r="J2" t="s">
        <v>427</v>
      </c>
    </row>
    <row r="3" spans="1:10" x14ac:dyDescent="0.3">
      <c r="A3" t="s">
        <v>221</v>
      </c>
      <c r="B3" t="s">
        <v>69</v>
      </c>
      <c r="C3" t="s">
        <v>74</v>
      </c>
      <c r="D3" t="s">
        <v>219</v>
      </c>
      <c r="E3" t="s">
        <v>218</v>
      </c>
      <c r="F3" t="s">
        <v>225</v>
      </c>
      <c r="G3" t="s">
        <v>234</v>
      </c>
      <c r="H3" t="s">
        <v>267</v>
      </c>
      <c r="I3" t="s">
        <v>74</v>
      </c>
      <c r="J3" t="s">
        <v>426</v>
      </c>
    </row>
    <row r="4" spans="1:10" x14ac:dyDescent="0.3">
      <c r="B4" t="s">
        <v>70</v>
      </c>
      <c r="C4" t="s">
        <v>75</v>
      </c>
      <c r="D4" t="s">
        <v>220</v>
      </c>
      <c r="E4" t="s">
        <v>4</v>
      </c>
      <c r="F4" t="s">
        <v>226</v>
      </c>
      <c r="G4" t="s">
        <v>235</v>
      </c>
      <c r="H4" t="s">
        <v>4</v>
      </c>
      <c r="I4" t="s">
        <v>4</v>
      </c>
      <c r="J4" t="s">
        <v>425</v>
      </c>
    </row>
    <row r="5" spans="1:10" x14ac:dyDescent="0.3">
      <c r="B5" t="s">
        <v>71</v>
      </c>
      <c r="D5" t="s">
        <v>524</v>
      </c>
      <c r="E5" t="s">
        <v>525</v>
      </c>
      <c r="F5" t="s">
        <v>227</v>
      </c>
      <c r="G5" t="s">
        <v>236</v>
      </c>
      <c r="J5" t="s">
        <v>424</v>
      </c>
    </row>
    <row r="6" spans="1:10" x14ac:dyDescent="0.3">
      <c r="F6" t="s">
        <v>228</v>
      </c>
    </row>
    <row r="7" spans="1:10" x14ac:dyDescent="0.3">
      <c r="A7" t="s">
        <v>594</v>
      </c>
      <c r="C7" t="s">
        <v>143</v>
      </c>
      <c r="F7" t="s">
        <v>229</v>
      </c>
    </row>
    <row r="8" spans="1:10" x14ac:dyDescent="0.3">
      <c r="A8" t="s">
        <v>592</v>
      </c>
      <c r="C8" t="s">
        <v>144</v>
      </c>
    </row>
    <row r="9" spans="1:10" x14ac:dyDescent="0.3">
      <c r="A9" t="s">
        <v>593</v>
      </c>
      <c r="C9" t="s">
        <v>145</v>
      </c>
      <c r="E9" t="s">
        <v>3</v>
      </c>
      <c r="F9" t="s">
        <v>460</v>
      </c>
    </row>
    <row r="10" spans="1:10" x14ac:dyDescent="0.3">
      <c r="A10" t="s">
        <v>139</v>
      </c>
      <c r="C10" t="s">
        <v>146</v>
      </c>
      <c r="E10" t="s">
        <v>4</v>
      </c>
      <c r="F10" t="s">
        <v>461</v>
      </c>
    </row>
    <row r="11" spans="1:10" x14ac:dyDescent="0.3">
      <c r="A11" t="s">
        <v>140</v>
      </c>
      <c r="C11" t="s">
        <v>147</v>
      </c>
      <c r="E11" t="s">
        <v>524</v>
      </c>
    </row>
    <row r="12" spans="1:10" x14ac:dyDescent="0.3">
      <c r="A12" t="s">
        <v>141</v>
      </c>
      <c r="C12" t="s">
        <v>4</v>
      </c>
    </row>
    <row r="14" spans="1:10" x14ac:dyDescent="0.3">
      <c r="A14" s="33" t="s">
        <v>608</v>
      </c>
      <c r="B14" t="s">
        <v>589</v>
      </c>
    </row>
    <row r="15" spans="1:10" x14ac:dyDescent="0.3">
      <c r="A15" s="33" t="s">
        <v>609</v>
      </c>
      <c r="B15" t="s">
        <v>633</v>
      </c>
    </row>
    <row r="16" spans="1:10" x14ac:dyDescent="0.3">
      <c r="A16" s="33" t="s">
        <v>610</v>
      </c>
      <c r="B16">
        <v>2014</v>
      </c>
    </row>
    <row r="17" spans="1:2" x14ac:dyDescent="0.3">
      <c r="A17" s="33" t="s">
        <v>611</v>
      </c>
      <c r="B17">
        <v>2015</v>
      </c>
    </row>
    <row r="18" spans="1:2" x14ac:dyDescent="0.3">
      <c r="A18" s="33" t="s">
        <v>612</v>
      </c>
      <c r="B18">
        <v>2016</v>
      </c>
    </row>
    <row r="19" spans="1:2" x14ac:dyDescent="0.3">
      <c r="A19" s="33" t="s">
        <v>613</v>
      </c>
      <c r="B19">
        <v>2017</v>
      </c>
    </row>
    <row r="20" spans="1:2" x14ac:dyDescent="0.3">
      <c r="A20" s="33" t="s">
        <v>614</v>
      </c>
      <c r="B20">
        <v>2018</v>
      </c>
    </row>
    <row r="21" spans="1:2" x14ac:dyDescent="0.3">
      <c r="A21" s="33" t="s">
        <v>615</v>
      </c>
      <c r="B21">
        <v>2019</v>
      </c>
    </row>
    <row r="22" spans="1:2" x14ac:dyDescent="0.3">
      <c r="A22" s="33" t="s">
        <v>616</v>
      </c>
      <c r="B22">
        <v>2020</v>
      </c>
    </row>
    <row r="23" spans="1:2" x14ac:dyDescent="0.3">
      <c r="A23" s="33" t="s">
        <v>617</v>
      </c>
      <c r="B23">
        <v>2021</v>
      </c>
    </row>
    <row r="24" spans="1:2" x14ac:dyDescent="0.3">
      <c r="A24" s="33" t="s">
        <v>618</v>
      </c>
    </row>
    <row r="25" spans="1:2" x14ac:dyDescent="0.3">
      <c r="A25" s="33" t="s">
        <v>619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CDE52-CF43-4C45-972E-66D5943DEB80}">
  <dimension ref="A1:D21"/>
  <sheetViews>
    <sheetView tabSelected="1" workbookViewId="0">
      <selection activeCell="D5" sqref="D5"/>
    </sheetView>
  </sheetViews>
  <sheetFormatPr defaultColWidth="8.88671875" defaultRowHeight="14.4" x14ac:dyDescent="0.3"/>
  <cols>
    <col min="1" max="1" width="17.6640625" style="4" bestFit="1" customWidth="1"/>
    <col min="2" max="2" width="40.5546875" style="4" customWidth="1"/>
    <col min="3" max="3" width="33.6640625" style="4" customWidth="1"/>
    <col min="4" max="4" width="44.88671875" style="4" customWidth="1"/>
    <col min="5" max="16384" width="8.88671875" style="4"/>
  </cols>
  <sheetData>
    <row r="1" spans="1:4" x14ac:dyDescent="0.3">
      <c r="A1" s="3" t="s">
        <v>0</v>
      </c>
      <c r="B1" s="3" t="s">
        <v>0</v>
      </c>
      <c r="C1" s="3" t="s">
        <v>0</v>
      </c>
      <c r="D1" s="3" t="s">
        <v>0</v>
      </c>
    </row>
    <row r="4" spans="1:4" ht="18" customHeight="1" x14ac:dyDescent="0.3">
      <c r="A4" s="46" t="s">
        <v>26</v>
      </c>
      <c r="B4" s="42"/>
      <c r="C4" s="42"/>
      <c r="D4" s="23"/>
    </row>
    <row r="5" spans="1:4" ht="18" customHeight="1" x14ac:dyDescent="0.3">
      <c r="A5" s="47"/>
      <c r="B5" s="24" t="s">
        <v>137</v>
      </c>
      <c r="C5" s="25"/>
      <c r="D5" s="5" t="s">
        <v>27</v>
      </c>
    </row>
    <row r="6" spans="1:4" ht="18" customHeight="1" x14ac:dyDescent="0.3">
      <c r="A6" s="47"/>
      <c r="B6" s="24" t="s">
        <v>28</v>
      </c>
      <c r="C6" s="25"/>
      <c r="D6" s="5" t="s">
        <v>29</v>
      </c>
    </row>
    <row r="7" spans="1:4" ht="18" customHeight="1" x14ac:dyDescent="0.3">
      <c r="A7" s="47"/>
      <c r="B7" s="43" t="s">
        <v>30</v>
      </c>
      <c r="C7" s="25"/>
      <c r="D7" s="23"/>
    </row>
    <row r="8" spans="1:4" ht="18" customHeight="1" x14ac:dyDescent="0.3">
      <c r="A8" s="47"/>
      <c r="B8" s="43"/>
      <c r="C8" s="26" t="s">
        <v>31</v>
      </c>
      <c r="D8" s="5" t="s">
        <v>32</v>
      </c>
    </row>
    <row r="9" spans="1:4" ht="18" customHeight="1" x14ac:dyDescent="0.3">
      <c r="A9" s="47"/>
      <c r="B9" s="43"/>
      <c r="C9" s="26" t="s">
        <v>33</v>
      </c>
      <c r="D9" s="5" t="s">
        <v>32</v>
      </c>
    </row>
    <row r="10" spans="1:4" ht="18" customHeight="1" x14ac:dyDescent="0.3">
      <c r="A10" s="47"/>
      <c r="B10" s="43"/>
      <c r="C10" s="26" t="s">
        <v>34</v>
      </c>
      <c r="D10" s="5" t="s">
        <v>35</v>
      </c>
    </row>
    <row r="11" spans="1:4" ht="18" customHeight="1" x14ac:dyDescent="0.3">
      <c r="A11" s="47"/>
      <c r="B11" s="43"/>
      <c r="C11" s="26" t="s">
        <v>36</v>
      </c>
      <c r="D11" s="5" t="s">
        <v>37</v>
      </c>
    </row>
    <row r="12" spans="1:4" ht="18" customHeight="1" x14ac:dyDescent="0.3">
      <c r="A12" s="47"/>
      <c r="B12" s="43"/>
      <c r="C12" s="26" t="s">
        <v>38</v>
      </c>
      <c r="D12" s="5" t="s">
        <v>32</v>
      </c>
    </row>
    <row r="13" spans="1:4" ht="18" customHeight="1" x14ac:dyDescent="0.3">
      <c r="A13" s="47"/>
      <c r="B13" s="44" t="s">
        <v>38</v>
      </c>
      <c r="C13" s="44"/>
      <c r="D13" s="5" t="s">
        <v>32</v>
      </c>
    </row>
    <row r="14" spans="1:4" ht="18" customHeight="1" x14ac:dyDescent="0.3">
      <c r="A14" s="47"/>
      <c r="B14" s="43" t="s">
        <v>578</v>
      </c>
      <c r="C14" s="27"/>
      <c r="D14" s="23"/>
    </row>
    <row r="15" spans="1:4" ht="18" customHeight="1" x14ac:dyDescent="0.3">
      <c r="A15" s="47"/>
      <c r="B15" s="43"/>
      <c r="C15" s="28" t="s">
        <v>31</v>
      </c>
      <c r="D15" s="5" t="s">
        <v>32</v>
      </c>
    </row>
    <row r="16" spans="1:4" ht="18" customHeight="1" x14ac:dyDescent="0.3">
      <c r="A16" s="47"/>
      <c r="B16" s="43"/>
      <c r="C16" s="28" t="s">
        <v>33</v>
      </c>
      <c r="D16" s="5" t="s">
        <v>32</v>
      </c>
    </row>
    <row r="17" spans="1:4" ht="18" customHeight="1" x14ac:dyDescent="0.3">
      <c r="A17" s="47"/>
      <c r="B17" s="43"/>
      <c r="C17" s="28" t="s">
        <v>34</v>
      </c>
      <c r="D17" s="5" t="s">
        <v>35</v>
      </c>
    </row>
    <row r="18" spans="1:4" ht="18" customHeight="1" x14ac:dyDescent="0.3">
      <c r="A18" s="47"/>
      <c r="B18" s="43"/>
      <c r="C18" s="28" t="s">
        <v>36</v>
      </c>
      <c r="D18" s="5" t="s">
        <v>37</v>
      </c>
    </row>
    <row r="19" spans="1:4" ht="18" customHeight="1" x14ac:dyDescent="0.3">
      <c r="A19" s="48"/>
      <c r="B19" s="45"/>
      <c r="C19" s="29" t="s">
        <v>38</v>
      </c>
      <c r="D19" s="5" t="s">
        <v>32</v>
      </c>
    </row>
    <row r="20" spans="1:4" ht="18" customHeight="1" x14ac:dyDescent="0.3">
      <c r="A20" s="11" t="s">
        <v>579</v>
      </c>
    </row>
    <row r="21" spans="1:4" ht="18" customHeight="1" x14ac:dyDescent="0.3">
      <c r="A21" s="12" t="s">
        <v>580</v>
      </c>
    </row>
  </sheetData>
  <sheetProtection algorithmName="SHA-512" hashValue="zJwqrb3NKX1ZfpjnWTphVdGz/HzLIfedYb6C5qwlU4XkoWlwmke3cDa90zq2dRxPNj8cPnPWseR6ESr3vwlejA==" saltValue="U5h5uLPda7y2xG42F2GbOA==" spinCount="100000" sheet="1" selectLockedCells="1"/>
  <mergeCells count="5">
    <mergeCell ref="B4:C4"/>
    <mergeCell ref="B7:B12"/>
    <mergeCell ref="B13:C13"/>
    <mergeCell ref="B14:B19"/>
    <mergeCell ref="A4:A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01C39-E602-4992-AE85-AB9E6C2A710A}">
  <dimension ref="A1:P122"/>
  <sheetViews>
    <sheetView zoomScaleNormal="100" workbookViewId="0">
      <selection activeCell="D5" sqref="D5"/>
    </sheetView>
  </sheetViews>
  <sheetFormatPr defaultColWidth="8.88671875" defaultRowHeight="14.4" x14ac:dyDescent="0.3"/>
  <cols>
    <col min="1" max="1" width="6.6640625" style="13" customWidth="1"/>
    <col min="2" max="2" width="6.6640625" style="12" customWidth="1"/>
    <col min="3" max="3" width="85.6640625" style="12" customWidth="1"/>
    <col min="4" max="4" width="48" style="12" customWidth="1"/>
    <col min="5" max="5" width="22.33203125" style="12" customWidth="1"/>
    <col min="6" max="6" width="8.88671875" style="1"/>
    <col min="7" max="7" width="10.6640625" style="13" bestFit="1" customWidth="1"/>
    <col min="8" max="13" width="9" style="15" bestFit="1" customWidth="1"/>
    <col min="14" max="15" width="8.88671875" style="31"/>
    <col min="16" max="16" width="8.88671875" style="32"/>
    <col min="17" max="16384" width="8.88671875" style="12"/>
  </cols>
  <sheetData>
    <row r="1" spans="1:16" s="17" customFormat="1" ht="15" customHeight="1" x14ac:dyDescent="0.2">
      <c r="A1" s="13" t="s">
        <v>0</v>
      </c>
      <c r="B1" s="13" t="s">
        <v>0</v>
      </c>
      <c r="C1" s="13" t="s">
        <v>0</v>
      </c>
      <c r="D1" s="13" t="s">
        <v>0</v>
      </c>
      <c r="E1" s="13" t="s">
        <v>0</v>
      </c>
      <c r="F1" s="13" t="s">
        <v>0</v>
      </c>
      <c r="G1" s="13" t="s">
        <v>0</v>
      </c>
      <c r="H1" s="15" t="s">
        <v>406</v>
      </c>
      <c r="I1" s="15" t="s">
        <v>23</v>
      </c>
      <c r="J1" s="15" t="s">
        <v>21</v>
      </c>
      <c r="K1" s="15" t="s">
        <v>22</v>
      </c>
      <c r="L1" s="15" t="s">
        <v>24</v>
      </c>
      <c r="M1" s="15" t="s">
        <v>25</v>
      </c>
      <c r="N1" s="31"/>
      <c r="O1" s="31"/>
      <c r="P1" s="30"/>
    </row>
    <row r="2" spans="1:16" ht="15" customHeight="1" x14ac:dyDescent="0.3">
      <c r="B2" s="1"/>
      <c r="C2" s="1"/>
      <c r="D2" s="1"/>
      <c r="E2" s="1"/>
    </row>
    <row r="3" spans="1:16" ht="121.95" customHeight="1" x14ac:dyDescent="0.3">
      <c r="B3" s="52" t="s">
        <v>480</v>
      </c>
      <c r="C3" s="52"/>
      <c r="D3" s="52"/>
    </row>
    <row r="4" spans="1:16" ht="21" customHeight="1" x14ac:dyDescent="0.3">
      <c r="A4" s="13" t="s">
        <v>432</v>
      </c>
      <c r="B4" s="49" t="s">
        <v>148</v>
      </c>
      <c r="C4" s="50"/>
      <c r="D4" s="51"/>
    </row>
    <row r="5" spans="1:16" ht="27" customHeight="1" x14ac:dyDescent="0.3">
      <c r="A5" s="13" t="s">
        <v>433</v>
      </c>
      <c r="B5" s="8">
        <v>1</v>
      </c>
      <c r="C5" s="8" t="s">
        <v>606</v>
      </c>
      <c r="D5" s="34" t="s">
        <v>138</v>
      </c>
      <c r="E5" s="1" t="str">
        <f>IF(D5="Verzekeringsmaatschappij met ’S-II Basic’- of ‘clusterDEF’-kenmerk",1,IF(D5="Premiepensioeninstelling",2,IF(D5="Verzekeringsmaatschappij (zonder ’S-II Basic’ of ‘clusterDEF’-kenmerk)",3,IF(D5="Pensioenfonds",4,IF(D5="Betaalinstelling",5,IF(D5="Trustkantoor",6,""))))))</f>
        <v/>
      </c>
      <c r="G5" s="13" t="b">
        <f t="shared" ref="G5:G13" si="0">AND($H5&lt;&gt;$E$5,$I5&lt;&gt;$E$5,$J5&lt;&gt;$E$5,$K5&lt;&gt;$E$5,$L5&lt;&gt;$E$5,$M5&lt;&gt;$E$5,$N5&lt;&gt;$E$5)</f>
        <v>0</v>
      </c>
      <c r="H5" s="15">
        <v>1</v>
      </c>
      <c r="I5" s="15">
        <v>2</v>
      </c>
      <c r="J5" s="15">
        <v>3</v>
      </c>
      <c r="K5" s="15">
        <v>4</v>
      </c>
      <c r="L5" s="15">
        <v>5</v>
      </c>
      <c r="M5" s="15">
        <v>6</v>
      </c>
    </row>
    <row r="6" spans="1:16" ht="45" customHeight="1" x14ac:dyDescent="0.3">
      <c r="A6" s="13" t="s">
        <v>433</v>
      </c>
      <c r="B6" s="8">
        <v>2</v>
      </c>
      <c r="C6" s="8" t="s">
        <v>142</v>
      </c>
      <c r="D6" s="34" t="s">
        <v>339</v>
      </c>
      <c r="E6" s="18" t="s">
        <v>450</v>
      </c>
      <c r="G6" s="13" t="b">
        <f t="shared" si="0"/>
        <v>0</v>
      </c>
      <c r="H6" s="15">
        <v>1</v>
      </c>
      <c r="I6" s="15">
        <v>2</v>
      </c>
      <c r="J6" s="15">
        <v>3</v>
      </c>
      <c r="K6" s="15">
        <v>4</v>
      </c>
      <c r="L6" s="15">
        <v>5</v>
      </c>
      <c r="M6" s="15">
        <v>6</v>
      </c>
    </row>
    <row r="7" spans="1:16" ht="36" customHeight="1" x14ac:dyDescent="0.3">
      <c r="A7" s="13" t="s">
        <v>433</v>
      </c>
      <c r="B7" s="8">
        <v>3</v>
      </c>
      <c r="C7" s="8" t="s">
        <v>149</v>
      </c>
      <c r="G7" s="13" t="b">
        <f t="shared" si="0"/>
        <v>0</v>
      </c>
      <c r="H7" s="15">
        <v>1</v>
      </c>
      <c r="I7" s="15">
        <v>2</v>
      </c>
      <c r="J7" s="15">
        <v>3</v>
      </c>
      <c r="K7" s="15">
        <v>4</v>
      </c>
      <c r="L7" s="15">
        <v>5</v>
      </c>
      <c r="M7" s="15">
        <v>6</v>
      </c>
    </row>
    <row r="8" spans="1:16" ht="18" customHeight="1" x14ac:dyDescent="0.3">
      <c r="A8" s="13" t="s">
        <v>434</v>
      </c>
      <c r="B8" s="8" t="s">
        <v>94</v>
      </c>
      <c r="C8" s="8" t="s">
        <v>268</v>
      </c>
      <c r="D8" s="35" t="s">
        <v>150</v>
      </c>
      <c r="G8" s="13" t="b">
        <f t="shared" si="0"/>
        <v>0</v>
      </c>
      <c r="H8" s="15">
        <v>1</v>
      </c>
      <c r="I8" s="15">
        <v>2</v>
      </c>
      <c r="J8" s="15">
        <v>3</v>
      </c>
      <c r="K8" s="15">
        <v>4</v>
      </c>
      <c r="L8" s="15">
        <v>5</v>
      </c>
      <c r="M8" s="15">
        <v>6</v>
      </c>
    </row>
    <row r="9" spans="1:16" ht="18" customHeight="1" x14ac:dyDescent="0.3">
      <c r="A9" s="13" t="s">
        <v>434</v>
      </c>
      <c r="B9" s="8" t="s">
        <v>95</v>
      </c>
      <c r="C9" s="8" t="s">
        <v>269</v>
      </c>
      <c r="D9" s="35" t="s">
        <v>150</v>
      </c>
      <c r="G9" s="13" t="b">
        <f t="shared" si="0"/>
        <v>0</v>
      </c>
      <c r="H9" s="15">
        <v>1</v>
      </c>
      <c r="I9" s="15">
        <v>2</v>
      </c>
      <c r="J9" s="15">
        <v>3</v>
      </c>
      <c r="K9" s="15">
        <v>4</v>
      </c>
      <c r="L9" s="15">
        <v>5</v>
      </c>
      <c r="M9" s="15">
        <v>6</v>
      </c>
    </row>
    <row r="10" spans="1:16" ht="18" customHeight="1" x14ac:dyDescent="0.3">
      <c r="A10" s="13" t="s">
        <v>434</v>
      </c>
      <c r="B10" s="8" t="s">
        <v>407</v>
      </c>
      <c r="C10" s="8" t="s">
        <v>270</v>
      </c>
      <c r="D10" s="35" t="s">
        <v>150</v>
      </c>
      <c r="G10" s="13" t="b">
        <f t="shared" si="0"/>
        <v>0</v>
      </c>
      <c r="H10" s="15">
        <v>1</v>
      </c>
      <c r="I10" s="15">
        <v>2</v>
      </c>
      <c r="J10" s="15">
        <v>3</v>
      </c>
      <c r="K10" s="15">
        <v>4</v>
      </c>
      <c r="L10" s="15">
        <v>5</v>
      </c>
      <c r="M10" s="15">
        <v>6</v>
      </c>
    </row>
    <row r="11" spans="1:16" ht="18" customHeight="1" x14ac:dyDescent="0.3">
      <c r="A11" s="13" t="s">
        <v>434</v>
      </c>
      <c r="B11" s="8" t="s">
        <v>408</v>
      </c>
      <c r="C11" s="8" t="s">
        <v>271</v>
      </c>
      <c r="D11" s="35" t="s">
        <v>150</v>
      </c>
      <c r="G11" s="13" t="b">
        <f t="shared" si="0"/>
        <v>0</v>
      </c>
      <c r="H11" s="15">
        <v>1</v>
      </c>
      <c r="I11" s="15">
        <v>2</v>
      </c>
      <c r="J11" s="15">
        <v>3</v>
      </c>
      <c r="K11" s="15">
        <v>4</v>
      </c>
      <c r="L11" s="15">
        <v>5</v>
      </c>
      <c r="M11" s="15">
        <v>6</v>
      </c>
    </row>
    <row r="12" spans="1:16" ht="18" customHeight="1" x14ac:dyDescent="0.3">
      <c r="A12" s="13" t="s">
        <v>434</v>
      </c>
      <c r="B12" s="8" t="s">
        <v>409</v>
      </c>
      <c r="C12" s="8" t="s">
        <v>272</v>
      </c>
      <c r="D12" s="35" t="s">
        <v>150</v>
      </c>
      <c r="G12" s="13" t="b">
        <f t="shared" si="0"/>
        <v>0</v>
      </c>
      <c r="H12" s="15">
        <v>1</v>
      </c>
      <c r="I12" s="15">
        <v>2</v>
      </c>
      <c r="J12" s="15">
        <v>3</v>
      </c>
      <c r="K12" s="15">
        <v>4</v>
      </c>
      <c r="L12" s="15">
        <v>5</v>
      </c>
      <c r="M12" s="15">
        <v>6</v>
      </c>
    </row>
    <row r="13" spans="1:16" ht="18" customHeight="1" x14ac:dyDescent="0.3">
      <c r="A13" s="13" t="s">
        <v>434</v>
      </c>
      <c r="B13" s="8" t="s">
        <v>410</v>
      </c>
      <c r="C13" s="8" t="s">
        <v>273</v>
      </c>
      <c r="D13" s="35" t="s">
        <v>150</v>
      </c>
      <c r="G13" s="13" t="b">
        <f t="shared" si="0"/>
        <v>0</v>
      </c>
      <c r="H13" s="15">
        <v>1</v>
      </c>
      <c r="I13" s="15">
        <v>2</v>
      </c>
      <c r="J13" s="15">
        <v>3</v>
      </c>
      <c r="K13" s="15">
        <v>4</v>
      </c>
      <c r="L13" s="15">
        <v>5</v>
      </c>
      <c r="M13" s="15">
        <v>6</v>
      </c>
    </row>
    <row r="14" spans="1:16" ht="21" customHeight="1" x14ac:dyDescent="0.3">
      <c r="A14" s="13" t="s">
        <v>432</v>
      </c>
      <c r="B14" s="49" t="s">
        <v>19</v>
      </c>
      <c r="C14" s="50"/>
      <c r="D14" s="51"/>
    </row>
    <row r="15" spans="1:16" ht="18" customHeight="1" x14ac:dyDescent="0.3">
      <c r="A15" s="13" t="s">
        <v>434</v>
      </c>
      <c r="B15" s="8" t="s">
        <v>8</v>
      </c>
      <c r="C15" s="8" t="s">
        <v>5</v>
      </c>
      <c r="D15" s="36" t="s">
        <v>89</v>
      </c>
      <c r="G15" s="13" t="b">
        <f>AND($H15&lt;&gt;$E$5,$I15&lt;&gt;$E$5,$J15&lt;&gt;$E$5,$K15&lt;&gt;$E$5,$L15&lt;&gt;$E$5,$M15&lt;&gt;$E$5,$N15&lt;&gt;$E$5)</f>
        <v>0</v>
      </c>
      <c r="H15" s="15">
        <v>1</v>
      </c>
      <c r="I15" s="15">
        <v>2</v>
      </c>
      <c r="J15" s="15">
        <v>3</v>
      </c>
      <c r="K15" s="15">
        <v>4</v>
      </c>
      <c r="L15" s="15">
        <v>5</v>
      </c>
      <c r="M15" s="15">
        <v>6</v>
      </c>
    </row>
    <row r="16" spans="1:16" ht="18" customHeight="1" x14ac:dyDescent="0.3">
      <c r="A16" s="13" t="s">
        <v>434</v>
      </c>
      <c r="B16" s="8" t="s">
        <v>9</v>
      </c>
      <c r="C16" s="8" t="s">
        <v>577</v>
      </c>
      <c r="D16" s="34" t="s">
        <v>299</v>
      </c>
      <c r="E16" s="38" t="s">
        <v>298</v>
      </c>
      <c r="G16" s="13" t="b">
        <f>OR(AND($H16&lt;&gt;$E$5,$I16&lt;&gt;$E$5,$J16&lt;&gt;$E$5,$K16&lt;&gt;$E$5,$L16&lt;&gt;$E$5,$M16&lt;&gt;$E$5,$N16&lt;&gt;$E$5), $D$15=0)</f>
        <v>0</v>
      </c>
      <c r="H16" s="15">
        <v>1</v>
      </c>
      <c r="I16" s="15">
        <v>2</v>
      </c>
      <c r="J16" s="15">
        <v>3</v>
      </c>
      <c r="K16" s="15">
        <v>4</v>
      </c>
      <c r="L16" s="15">
        <v>5</v>
      </c>
      <c r="M16" s="15">
        <v>6</v>
      </c>
    </row>
    <row r="17" spans="1:13" ht="18" customHeight="1" x14ac:dyDescent="0.3">
      <c r="A17" s="13" t="s">
        <v>434</v>
      </c>
      <c r="B17" s="8" t="s">
        <v>100</v>
      </c>
      <c r="C17" s="8" t="s">
        <v>577</v>
      </c>
      <c r="D17" s="34" t="s">
        <v>300</v>
      </c>
      <c r="E17" s="38" t="s">
        <v>298</v>
      </c>
      <c r="G17" s="13" t="b">
        <f>OR(AND($H17&lt;&gt;$E$5,$I17&lt;&gt;$E$5,$J17&lt;&gt;$E$5,$K17&lt;&gt;$E$5,$L17&lt;&gt;$E$5,$M17&lt;&gt;$E$5,$N17&lt;&gt;$E$5), $D$15=0)</f>
        <v>0</v>
      </c>
      <c r="H17" s="15">
        <v>1</v>
      </c>
      <c r="I17" s="15">
        <v>2</v>
      </c>
      <c r="J17" s="15">
        <v>3</v>
      </c>
      <c r="K17" s="15">
        <v>4</v>
      </c>
      <c r="L17" s="15">
        <v>5</v>
      </c>
      <c r="M17" s="15">
        <v>6</v>
      </c>
    </row>
    <row r="18" spans="1:13" ht="18" customHeight="1" x14ac:dyDescent="0.3">
      <c r="A18" s="13" t="s">
        <v>434</v>
      </c>
      <c r="B18" s="8" t="s">
        <v>101</v>
      </c>
      <c r="C18" s="8" t="s">
        <v>577</v>
      </c>
      <c r="D18" s="34" t="s">
        <v>301</v>
      </c>
      <c r="E18" s="38" t="s">
        <v>298</v>
      </c>
      <c r="G18" s="13" t="b">
        <f>OR(AND($H18&lt;&gt;$E$5,$I18&lt;&gt;$E$5,$J18&lt;&gt;$E$5,$K18&lt;&gt;$E$5,$L18&lt;&gt;$E$5,$M18&lt;&gt;$E$5,$N18&lt;&gt;$E$5), $D$15=0)</f>
        <v>0</v>
      </c>
      <c r="H18" s="15">
        <v>1</v>
      </c>
      <c r="I18" s="15">
        <v>2</v>
      </c>
      <c r="J18" s="15">
        <v>3</v>
      </c>
      <c r="K18" s="15">
        <v>4</v>
      </c>
      <c r="L18" s="15">
        <v>5</v>
      </c>
      <c r="M18" s="15">
        <v>6</v>
      </c>
    </row>
    <row r="19" spans="1:13" ht="18" customHeight="1" x14ac:dyDescent="0.3">
      <c r="A19" s="13" t="s">
        <v>434</v>
      </c>
      <c r="B19" s="8" t="s">
        <v>154</v>
      </c>
      <c r="C19" s="8" t="s">
        <v>6</v>
      </c>
      <c r="D19" s="36" t="s">
        <v>89</v>
      </c>
      <c r="G19" s="13" t="b">
        <f>OR(AND($H19&lt;&gt;$E$5,$I19&lt;&gt;$E$5,$J19&lt;&gt;$E$5,$K19&lt;&gt;$E$5,$L19&lt;&gt;$E$5,$M19&lt;&gt;$E$5,$N19&lt;&gt;$E$5), $D$6="Nee")</f>
        <v>0</v>
      </c>
      <c r="H19" s="15">
        <v>1</v>
      </c>
      <c r="I19" s="15">
        <v>2</v>
      </c>
      <c r="J19" s="15">
        <v>3</v>
      </c>
      <c r="K19" s="15">
        <v>4</v>
      </c>
      <c r="L19" s="15">
        <v>5</v>
      </c>
      <c r="M19" s="15">
        <v>6</v>
      </c>
    </row>
    <row r="20" spans="1:13" ht="18" customHeight="1" x14ac:dyDescent="0.3">
      <c r="A20" s="13" t="s">
        <v>434</v>
      </c>
      <c r="B20" s="8" t="s">
        <v>155</v>
      </c>
      <c r="C20" s="8" t="s">
        <v>577</v>
      </c>
      <c r="D20" s="34" t="s">
        <v>299</v>
      </c>
      <c r="E20" s="38" t="s">
        <v>298</v>
      </c>
      <c r="G20" s="13" t="b">
        <f>OR(AND($H20&lt;&gt;$E$5,$I20&lt;&gt;$E$5,$J20&lt;&gt;$E$5,$K20&lt;&gt;$E$5,$L20&lt;&gt;$E$5,$M20&lt;&gt;$E$5,$N20&lt;&gt;$E$5), $D$6="Nee", $D$19=0)</f>
        <v>0</v>
      </c>
      <c r="H20" s="15">
        <v>1</v>
      </c>
      <c r="I20" s="15">
        <v>2</v>
      </c>
      <c r="J20" s="15">
        <v>3</v>
      </c>
      <c r="K20" s="15">
        <v>4</v>
      </c>
      <c r="L20" s="15">
        <v>5</v>
      </c>
      <c r="M20" s="15">
        <v>6</v>
      </c>
    </row>
    <row r="21" spans="1:13" ht="18" customHeight="1" x14ac:dyDescent="0.3">
      <c r="A21" s="13" t="s">
        <v>434</v>
      </c>
      <c r="B21" s="8" t="s">
        <v>156</v>
      </c>
      <c r="C21" s="8" t="s">
        <v>577</v>
      </c>
      <c r="D21" s="34" t="s">
        <v>300</v>
      </c>
      <c r="E21" s="38" t="s">
        <v>298</v>
      </c>
      <c r="G21" s="13" t="b">
        <f>OR(AND($H21&lt;&gt;$E$5,$I21&lt;&gt;$E$5,$J21&lt;&gt;$E$5,$K21&lt;&gt;$E$5,$L21&lt;&gt;$E$5,$M21&lt;&gt;$E$5,$N21&lt;&gt;$E$5),$D$6="Nee", $D$19=0)</f>
        <v>0</v>
      </c>
      <c r="H21" s="15">
        <v>1</v>
      </c>
      <c r="I21" s="15">
        <v>2</v>
      </c>
      <c r="J21" s="15">
        <v>3</v>
      </c>
      <c r="K21" s="15">
        <v>4</v>
      </c>
      <c r="L21" s="15">
        <v>5</v>
      </c>
      <c r="M21" s="15">
        <v>6</v>
      </c>
    </row>
    <row r="22" spans="1:13" ht="18" customHeight="1" x14ac:dyDescent="0.3">
      <c r="A22" s="13" t="s">
        <v>434</v>
      </c>
      <c r="B22" s="8" t="s">
        <v>302</v>
      </c>
      <c r="C22" s="8" t="s">
        <v>577</v>
      </c>
      <c r="D22" s="34" t="s">
        <v>301</v>
      </c>
      <c r="E22" s="38" t="s">
        <v>298</v>
      </c>
      <c r="G22" s="13" t="b">
        <f>OR(AND($H22&lt;&gt;$E$5,$I22&lt;&gt;$E$5,$J22&lt;&gt;$E$5,$K22&lt;&gt;$E$5,$L22&lt;&gt;$E$5,$M22&lt;&gt;$E$5,$N22&lt;&gt;$E$5),$D$6="Nee", $D$19=0)</f>
        <v>0</v>
      </c>
      <c r="H22" s="15">
        <v>1</v>
      </c>
      <c r="I22" s="15">
        <v>2</v>
      </c>
      <c r="J22" s="15">
        <v>3</v>
      </c>
      <c r="K22" s="15">
        <v>4</v>
      </c>
      <c r="L22" s="15">
        <v>5</v>
      </c>
      <c r="M22" s="15">
        <v>6</v>
      </c>
    </row>
    <row r="23" spans="1:13" ht="18" customHeight="1" x14ac:dyDescent="0.3">
      <c r="A23" s="13" t="s">
        <v>433</v>
      </c>
      <c r="B23" s="8">
        <v>6</v>
      </c>
      <c r="C23" s="8" t="s">
        <v>581</v>
      </c>
      <c r="D23" s="36" t="s">
        <v>89</v>
      </c>
      <c r="G23" s="13" t="b">
        <f>AND($H23&lt;&gt;$E$5,$I23&lt;&gt;$E$5,$J23&lt;&gt;$E$5,$K23&lt;&gt;$E$5,$L23&lt;&gt;$E$5,$M23&lt;&gt;$E$5,$N23&lt;&gt;$E$5)</f>
        <v>0</v>
      </c>
      <c r="I23" s="15">
        <v>2</v>
      </c>
      <c r="J23" s="15">
        <v>3</v>
      </c>
      <c r="K23" s="15">
        <v>4</v>
      </c>
      <c r="L23" s="15">
        <v>5</v>
      </c>
    </row>
    <row r="24" spans="1:13" ht="18" customHeight="1" x14ac:dyDescent="0.3">
      <c r="A24" s="13" t="s">
        <v>434</v>
      </c>
      <c r="B24" s="8" t="s">
        <v>14</v>
      </c>
      <c r="C24" s="8" t="s">
        <v>481</v>
      </c>
      <c r="D24" s="34" t="s">
        <v>620</v>
      </c>
      <c r="G24" s="13" t="b">
        <f>AND($H24&lt;&gt;$E$5,$I24&lt;&gt;$E$5,$J24&lt;&gt;$E$5,$K24&lt;&gt;$E$5,$L24&lt;&gt;$E$5,$M24&lt;&gt;$E$5,$N24&lt;&gt;$E$5)</f>
        <v>0</v>
      </c>
      <c r="H24" s="15">
        <v>1</v>
      </c>
      <c r="I24" s="15">
        <v>2</v>
      </c>
      <c r="J24" s="15">
        <v>3</v>
      </c>
      <c r="K24" s="15">
        <v>4</v>
      </c>
      <c r="L24" s="15">
        <v>5</v>
      </c>
      <c r="M24" s="15">
        <v>6</v>
      </c>
    </row>
    <row r="25" spans="1:13" ht="36" customHeight="1" x14ac:dyDescent="0.3">
      <c r="A25" s="13" t="s">
        <v>434</v>
      </c>
      <c r="B25" s="8" t="s">
        <v>15</v>
      </c>
      <c r="C25" s="8" t="s">
        <v>7</v>
      </c>
      <c r="D25" s="37" t="s">
        <v>451</v>
      </c>
      <c r="G25" s="13" t="b">
        <f>OR(AND($H25&lt;&gt;$E$5,$I25&lt;&gt;$E$5,$J25&lt;&gt;$E$5,$K25&lt;&gt;$E$5,$L25&lt;&gt;$E$5,$M25&lt;&gt;$E$5,$N25&lt;&gt;$E$5), $D$24="Nooit")</f>
        <v>0</v>
      </c>
      <c r="H25" s="15">
        <v>1</v>
      </c>
      <c r="I25" s="15">
        <v>2</v>
      </c>
      <c r="J25" s="15">
        <v>3</v>
      </c>
      <c r="K25" s="15">
        <v>4</v>
      </c>
      <c r="L25" s="15">
        <v>5</v>
      </c>
      <c r="M25" s="15">
        <v>6</v>
      </c>
    </row>
    <row r="26" spans="1:13" ht="27" customHeight="1" x14ac:dyDescent="0.3">
      <c r="A26" s="13" t="s">
        <v>433</v>
      </c>
      <c r="B26" s="8">
        <v>8</v>
      </c>
      <c r="C26" s="8" t="s">
        <v>420</v>
      </c>
      <c r="D26" s="34" t="s">
        <v>620</v>
      </c>
      <c r="G26" s="13" t="b">
        <f t="shared" ref="G26:G38" si="1">AND($H26&lt;&gt;$E$5,$I26&lt;&gt;$E$5,$J26&lt;&gt;$E$5,$K26&lt;&gt;$E$5,$L26&lt;&gt;$E$5,$M26&lt;&gt;$E$5,$N26&lt;&gt;$E$5)</f>
        <v>0</v>
      </c>
      <c r="H26" s="15">
        <v>1</v>
      </c>
      <c r="I26" s="15">
        <v>2</v>
      </c>
      <c r="J26" s="15">
        <v>3</v>
      </c>
      <c r="K26" s="15">
        <v>4</v>
      </c>
      <c r="L26" s="15">
        <v>5</v>
      </c>
      <c r="M26" s="15">
        <v>6</v>
      </c>
    </row>
    <row r="27" spans="1:13" ht="18" customHeight="1" x14ac:dyDescent="0.3">
      <c r="A27" s="13" t="s">
        <v>433</v>
      </c>
      <c r="B27" s="8">
        <v>9</v>
      </c>
      <c r="C27" s="8" t="s">
        <v>10</v>
      </c>
      <c r="D27" s="4"/>
      <c r="G27" s="13" t="b">
        <f t="shared" si="1"/>
        <v>0</v>
      </c>
      <c r="H27" s="15">
        <v>1</v>
      </c>
      <c r="I27" s="15">
        <v>2</v>
      </c>
      <c r="J27" s="15">
        <v>3</v>
      </c>
      <c r="K27" s="15">
        <v>4</v>
      </c>
      <c r="L27" s="15">
        <v>5</v>
      </c>
      <c r="M27" s="15">
        <v>6</v>
      </c>
    </row>
    <row r="28" spans="1:13" ht="18" customHeight="1" x14ac:dyDescent="0.3">
      <c r="A28" s="13" t="s">
        <v>434</v>
      </c>
      <c r="B28" s="8" t="s">
        <v>411</v>
      </c>
      <c r="C28" s="8" t="s">
        <v>274</v>
      </c>
      <c r="D28" s="34" t="s">
        <v>621</v>
      </c>
      <c r="G28" s="13" t="b">
        <f t="shared" si="1"/>
        <v>0</v>
      </c>
      <c r="H28" s="15">
        <v>1</v>
      </c>
      <c r="I28" s="15">
        <v>2</v>
      </c>
      <c r="J28" s="15">
        <v>3</v>
      </c>
      <c r="K28" s="15">
        <v>4</v>
      </c>
      <c r="L28" s="15">
        <v>5</v>
      </c>
      <c r="M28" s="15">
        <v>6</v>
      </c>
    </row>
    <row r="29" spans="1:13" ht="18" customHeight="1" x14ac:dyDescent="0.3">
      <c r="A29" s="13" t="s">
        <v>434</v>
      </c>
      <c r="B29" s="8" t="s">
        <v>412</v>
      </c>
      <c r="C29" s="8" t="s">
        <v>275</v>
      </c>
      <c r="D29" s="34" t="s">
        <v>621</v>
      </c>
      <c r="G29" s="13" t="b">
        <f t="shared" si="1"/>
        <v>0</v>
      </c>
      <c r="H29" s="15">
        <v>1</v>
      </c>
      <c r="I29" s="15">
        <v>2</v>
      </c>
      <c r="J29" s="15">
        <v>3</v>
      </c>
      <c r="K29" s="15">
        <v>4</v>
      </c>
      <c r="L29" s="15">
        <v>5</v>
      </c>
      <c r="M29" s="15">
        <v>6</v>
      </c>
    </row>
    <row r="30" spans="1:13" ht="18" customHeight="1" x14ac:dyDescent="0.3">
      <c r="A30" s="13" t="s">
        <v>434</v>
      </c>
      <c r="B30" s="8" t="s">
        <v>413</v>
      </c>
      <c r="C30" s="8" t="s">
        <v>276</v>
      </c>
      <c r="D30" s="34" t="s">
        <v>621</v>
      </c>
      <c r="G30" s="13" t="b">
        <f t="shared" si="1"/>
        <v>0</v>
      </c>
      <c r="H30" s="15">
        <v>1</v>
      </c>
      <c r="I30" s="15">
        <v>2</v>
      </c>
      <c r="J30" s="15">
        <v>3</v>
      </c>
      <c r="K30" s="15">
        <v>4</v>
      </c>
      <c r="L30" s="15">
        <v>5</v>
      </c>
      <c r="M30" s="15">
        <v>6</v>
      </c>
    </row>
    <row r="31" spans="1:13" ht="18" customHeight="1" x14ac:dyDescent="0.3">
      <c r="A31" s="13" t="s">
        <v>434</v>
      </c>
      <c r="B31" s="8" t="s">
        <v>414</v>
      </c>
      <c r="C31" s="8" t="s">
        <v>277</v>
      </c>
      <c r="D31" s="34" t="s">
        <v>621</v>
      </c>
      <c r="G31" s="13" t="b">
        <f t="shared" si="1"/>
        <v>0</v>
      </c>
      <c r="H31" s="15">
        <v>1</v>
      </c>
      <c r="I31" s="15">
        <v>2</v>
      </c>
      <c r="J31" s="15">
        <v>3</v>
      </c>
      <c r="K31" s="15">
        <v>4</v>
      </c>
      <c r="L31" s="15">
        <v>5</v>
      </c>
      <c r="M31" s="15">
        <v>6</v>
      </c>
    </row>
    <row r="32" spans="1:13" ht="18" customHeight="1" x14ac:dyDescent="0.3">
      <c r="A32" s="13" t="s">
        <v>433</v>
      </c>
      <c r="B32" s="8">
        <v>10</v>
      </c>
      <c r="C32" s="8" t="s">
        <v>13</v>
      </c>
      <c r="D32" s="4"/>
      <c r="G32" s="13" t="b">
        <f t="shared" si="1"/>
        <v>0</v>
      </c>
      <c r="H32" s="15">
        <v>1</v>
      </c>
      <c r="I32" s="15">
        <v>2</v>
      </c>
      <c r="J32" s="15">
        <v>3</v>
      </c>
      <c r="K32" s="15">
        <v>4</v>
      </c>
      <c r="L32" s="15">
        <v>5</v>
      </c>
      <c r="M32" s="15">
        <v>6</v>
      </c>
    </row>
    <row r="33" spans="1:13" ht="18" customHeight="1" x14ac:dyDescent="0.3">
      <c r="A33" s="13" t="s">
        <v>434</v>
      </c>
      <c r="B33" s="8" t="s">
        <v>303</v>
      </c>
      <c r="C33" s="8" t="s">
        <v>274</v>
      </c>
      <c r="D33" s="34" t="s">
        <v>621</v>
      </c>
      <c r="G33" s="13" t="b">
        <f t="shared" si="1"/>
        <v>0</v>
      </c>
      <c r="H33" s="15">
        <v>1</v>
      </c>
      <c r="I33" s="15">
        <v>2</v>
      </c>
      <c r="J33" s="15">
        <v>3</v>
      </c>
      <c r="K33" s="15">
        <v>4</v>
      </c>
      <c r="L33" s="15">
        <v>5</v>
      </c>
      <c r="M33" s="15">
        <v>6</v>
      </c>
    </row>
    <row r="34" spans="1:13" ht="18" customHeight="1" x14ac:dyDescent="0.3">
      <c r="A34" s="13" t="s">
        <v>434</v>
      </c>
      <c r="B34" s="8" t="s">
        <v>304</v>
      </c>
      <c r="C34" s="8" t="s">
        <v>278</v>
      </c>
      <c r="D34" s="34" t="s">
        <v>621</v>
      </c>
      <c r="G34" s="13" t="b">
        <f t="shared" si="1"/>
        <v>0</v>
      </c>
      <c r="H34" s="15">
        <v>1</v>
      </c>
      <c r="I34" s="15">
        <v>2</v>
      </c>
      <c r="J34" s="15">
        <v>3</v>
      </c>
      <c r="K34" s="15">
        <v>4</v>
      </c>
      <c r="L34" s="15">
        <v>5</v>
      </c>
      <c r="M34" s="15">
        <v>6</v>
      </c>
    </row>
    <row r="35" spans="1:13" ht="18" customHeight="1" x14ac:dyDescent="0.3">
      <c r="A35" s="13" t="s">
        <v>434</v>
      </c>
      <c r="B35" s="8" t="s">
        <v>305</v>
      </c>
      <c r="C35" s="8" t="s">
        <v>279</v>
      </c>
      <c r="D35" s="34" t="s">
        <v>621</v>
      </c>
      <c r="G35" s="13" t="b">
        <f t="shared" si="1"/>
        <v>0</v>
      </c>
      <c r="H35" s="15">
        <v>1</v>
      </c>
      <c r="I35" s="15">
        <v>2</v>
      </c>
      <c r="J35" s="15">
        <v>3</v>
      </c>
      <c r="K35" s="15">
        <v>4</v>
      </c>
      <c r="L35" s="15">
        <v>5</v>
      </c>
      <c r="M35" s="15">
        <v>6</v>
      </c>
    </row>
    <row r="36" spans="1:13" ht="18" customHeight="1" x14ac:dyDescent="0.3">
      <c r="A36" s="13" t="s">
        <v>434</v>
      </c>
      <c r="B36" s="8" t="s">
        <v>306</v>
      </c>
      <c r="C36" s="8" t="s">
        <v>277</v>
      </c>
      <c r="D36" s="34" t="s">
        <v>621</v>
      </c>
      <c r="G36" s="13" t="b">
        <f t="shared" si="1"/>
        <v>0</v>
      </c>
      <c r="H36" s="15">
        <v>1</v>
      </c>
      <c r="I36" s="15">
        <v>2</v>
      </c>
      <c r="J36" s="15">
        <v>3</v>
      </c>
      <c r="K36" s="15">
        <v>4</v>
      </c>
      <c r="L36" s="15">
        <v>5</v>
      </c>
      <c r="M36" s="15">
        <v>6</v>
      </c>
    </row>
    <row r="37" spans="1:13" ht="18" customHeight="1" x14ac:dyDescent="0.3">
      <c r="A37" s="13" t="s">
        <v>433</v>
      </c>
      <c r="B37" s="8">
        <v>11</v>
      </c>
      <c r="C37" s="8" t="s">
        <v>16</v>
      </c>
      <c r="D37" s="34" t="s">
        <v>622</v>
      </c>
      <c r="G37" s="13" t="b">
        <f t="shared" si="1"/>
        <v>0</v>
      </c>
      <c r="H37" s="15">
        <v>1</v>
      </c>
      <c r="I37" s="15">
        <v>2</v>
      </c>
      <c r="J37" s="15">
        <v>3</v>
      </c>
      <c r="K37" s="15">
        <v>4</v>
      </c>
      <c r="L37" s="15">
        <v>5</v>
      </c>
      <c r="M37" s="15">
        <v>6</v>
      </c>
    </row>
    <row r="38" spans="1:13" ht="18" customHeight="1" x14ac:dyDescent="0.3">
      <c r="A38" s="13" t="s">
        <v>434</v>
      </c>
      <c r="B38" s="8" t="s">
        <v>164</v>
      </c>
      <c r="C38" s="8" t="s">
        <v>582</v>
      </c>
      <c r="D38" s="39" t="s">
        <v>587</v>
      </c>
      <c r="E38" s="40" t="s">
        <v>590</v>
      </c>
      <c r="G38" s="13" t="b">
        <f t="shared" si="1"/>
        <v>0</v>
      </c>
      <c r="J38" s="15">
        <v>3</v>
      </c>
      <c r="L38" s="15">
        <v>5</v>
      </c>
      <c r="M38" s="15">
        <v>6</v>
      </c>
    </row>
    <row r="39" spans="1:13" ht="18" customHeight="1" x14ac:dyDescent="0.3">
      <c r="A39" s="13" t="s">
        <v>434</v>
      </c>
      <c r="B39" s="8" t="s">
        <v>165</v>
      </c>
      <c r="C39" s="8" t="s">
        <v>452</v>
      </c>
      <c r="D39" s="36" t="s">
        <v>89</v>
      </c>
      <c r="G39" s="13" t="b">
        <f>OR(AND($H39&lt;&gt;$E$5,$I39&lt;&gt;$E$5,$J39&lt;&gt;$E$5,$K39&lt;&gt;$E$5,$L39&lt;&gt;$E$5,$M39&lt;&gt;$E$5,$N39&lt;&gt;$E$5), $D$38="Nee")</f>
        <v>0</v>
      </c>
      <c r="J39" s="15">
        <v>3</v>
      </c>
      <c r="L39" s="15">
        <v>5</v>
      </c>
      <c r="M39" s="15">
        <v>6</v>
      </c>
    </row>
    <row r="40" spans="1:13" ht="18" customHeight="1" x14ac:dyDescent="0.3">
      <c r="A40" s="13" t="s">
        <v>433</v>
      </c>
      <c r="B40" s="8">
        <v>13</v>
      </c>
      <c r="C40" s="8" t="s">
        <v>18</v>
      </c>
      <c r="D40" s="36" t="s">
        <v>89</v>
      </c>
      <c r="G40" s="13" t="b">
        <f>AND($H40&lt;&gt;$E$5,$I40&lt;&gt;$E$5,$J40&lt;&gt;$E$5,$K40&lt;&gt;$E$5,$L40&lt;&gt;$E$5,$M40&lt;&gt;$E$5,$N40&lt;&gt;$E$5)</f>
        <v>0</v>
      </c>
      <c r="J40" s="15">
        <v>3</v>
      </c>
      <c r="L40" s="15">
        <v>5</v>
      </c>
      <c r="M40" s="15">
        <v>6</v>
      </c>
    </row>
    <row r="41" spans="1:13" ht="18" customHeight="1" x14ac:dyDescent="0.3">
      <c r="A41" s="13" t="s">
        <v>433</v>
      </c>
      <c r="B41" s="8">
        <v>14</v>
      </c>
      <c r="C41" s="8" t="s">
        <v>583</v>
      </c>
      <c r="D41" s="36" t="s">
        <v>89</v>
      </c>
      <c r="G41" s="13" t="b">
        <f>AND($H41&lt;&gt;$E$5,$I41&lt;&gt;$E$5,$J41&lt;&gt;$E$5,$K41&lt;&gt;$E$5,$L41&lt;&gt;$E$5,$M41&lt;&gt;$E$5,$N41&lt;&gt;$E$5)</f>
        <v>0</v>
      </c>
      <c r="J41" s="15">
        <v>3</v>
      </c>
      <c r="L41" s="15">
        <v>5</v>
      </c>
      <c r="M41" s="15">
        <v>6</v>
      </c>
    </row>
    <row r="42" spans="1:13" ht="18" customHeight="1" x14ac:dyDescent="0.3">
      <c r="A42" s="13" t="s">
        <v>433</v>
      </c>
      <c r="B42" s="8">
        <v>15</v>
      </c>
      <c r="C42" s="8" t="s">
        <v>17</v>
      </c>
      <c r="D42" s="36" t="s">
        <v>89</v>
      </c>
      <c r="G42" s="13" t="b">
        <f>AND($H42&lt;&gt;$E$5,$I42&lt;&gt;$E$5,$J42&lt;&gt;$E$5,$K42&lt;&gt;$E$5,$L42&lt;&gt;$E$5,$M42&lt;&gt;$E$5,$N42&lt;&gt;$E$5)</f>
        <v>0</v>
      </c>
      <c r="K42" s="15">
        <v>4</v>
      </c>
    </row>
    <row r="43" spans="1:13" ht="18" customHeight="1" x14ac:dyDescent="0.3">
      <c r="A43" s="13" t="s">
        <v>433</v>
      </c>
      <c r="B43" s="8">
        <v>16</v>
      </c>
      <c r="C43" s="8" t="s">
        <v>421</v>
      </c>
      <c r="D43" s="38" t="s">
        <v>88</v>
      </c>
      <c r="G43" s="13" t="b">
        <f>AND($H43&lt;&gt;$E$5,$I43&lt;&gt;$E$5,$J43&lt;&gt;$E$5,$K43&lt;&gt;$E$5,$L43&lt;&gt;$E$5,$M43&lt;&gt;$E$5,$N43&lt;&gt;$E$5)</f>
        <v>0</v>
      </c>
      <c r="H43" s="15">
        <v>1</v>
      </c>
      <c r="I43" s="15">
        <v>2</v>
      </c>
      <c r="J43" s="15">
        <v>3</v>
      </c>
      <c r="K43" s="15">
        <v>4</v>
      </c>
      <c r="L43" s="15">
        <v>5</v>
      </c>
      <c r="M43" s="15">
        <v>6</v>
      </c>
    </row>
    <row r="44" spans="1:13" ht="21" customHeight="1" x14ac:dyDescent="0.3">
      <c r="A44" s="13" t="s">
        <v>432</v>
      </c>
      <c r="B44" s="49" t="s">
        <v>20</v>
      </c>
      <c r="C44" s="50"/>
      <c r="D44" s="51"/>
    </row>
    <row r="45" spans="1:13" ht="18" customHeight="1" x14ac:dyDescent="0.3">
      <c r="A45" s="13" t="s">
        <v>433</v>
      </c>
      <c r="B45" s="8">
        <v>17</v>
      </c>
      <c r="C45" s="8" t="s">
        <v>39</v>
      </c>
      <c r="D45" s="38" t="s">
        <v>88</v>
      </c>
      <c r="G45" s="13" t="b">
        <f>AND($H45&lt;&gt;$E$5,$I45&lt;&gt;$E$5,$J45&lt;&gt;$E$5,$K45&lt;&gt;$E$5,$L45&lt;&gt;$E$5,$M45&lt;&gt;$E$5,$N45&lt;&gt;$E$5)</f>
        <v>0</v>
      </c>
      <c r="H45" s="15">
        <v>1</v>
      </c>
      <c r="I45" s="15">
        <v>2</v>
      </c>
      <c r="J45" s="15">
        <v>3</v>
      </c>
      <c r="K45" s="15">
        <v>4</v>
      </c>
      <c r="L45" s="15">
        <v>5</v>
      </c>
      <c r="M45" s="15">
        <v>6</v>
      </c>
    </row>
    <row r="46" spans="1:13" ht="27" customHeight="1" x14ac:dyDescent="0.3">
      <c r="A46" s="13" t="s">
        <v>433</v>
      </c>
      <c r="B46" s="8">
        <v>18</v>
      </c>
      <c r="C46" s="8" t="s">
        <v>40</v>
      </c>
      <c r="D46" s="38" t="s">
        <v>88</v>
      </c>
      <c r="G46" s="13" t="b">
        <f>OR(AND($H46&lt;&gt;$E$5,$I46&lt;&gt;$E$5,$J46&lt;&gt;$E$5,$K46&lt;&gt;$E$5,$L46&lt;&gt;$E$5,$M46&lt;&gt;$E$5,$N46&lt;&gt;$E$5), $D$6="Nee")</f>
        <v>0</v>
      </c>
      <c r="H46" s="15">
        <v>1</v>
      </c>
      <c r="I46" s="15">
        <v>2</v>
      </c>
      <c r="J46" s="15">
        <v>3</v>
      </c>
      <c r="K46" s="15">
        <v>4</v>
      </c>
      <c r="L46" s="15">
        <v>5</v>
      </c>
      <c r="M46" s="15">
        <v>6</v>
      </c>
    </row>
    <row r="47" spans="1:13" ht="18" customHeight="1" x14ac:dyDescent="0.3">
      <c r="A47" s="13" t="s">
        <v>433</v>
      </c>
      <c r="B47" s="8">
        <v>19</v>
      </c>
      <c r="C47" s="8" t="s">
        <v>41</v>
      </c>
      <c r="D47" s="38" t="s">
        <v>88</v>
      </c>
      <c r="G47" s="13" t="b">
        <f>OR(AND($H47&lt;&gt;$E$5,$I47&lt;&gt;$E$5,$J47&lt;&gt;$E$5,$K47&lt;&gt;$E$5,$L47&lt;&gt;$E$5,$M47&lt;&gt;$E$5,$N47&lt;&gt;$E$5), $D$6="Nee")</f>
        <v>0</v>
      </c>
      <c r="H47" s="15">
        <v>1</v>
      </c>
      <c r="I47" s="15">
        <v>2</v>
      </c>
      <c r="J47" s="15">
        <v>3</v>
      </c>
      <c r="K47" s="15">
        <v>4</v>
      </c>
      <c r="L47" s="15">
        <v>5</v>
      </c>
      <c r="M47" s="15">
        <v>6</v>
      </c>
    </row>
    <row r="48" spans="1:13" ht="27" customHeight="1" x14ac:dyDescent="0.3">
      <c r="A48" s="13" t="s">
        <v>433</v>
      </c>
      <c r="B48" s="8">
        <v>20</v>
      </c>
      <c r="C48" s="8" t="s">
        <v>42</v>
      </c>
      <c r="D48" s="4"/>
      <c r="G48" s="13" t="b">
        <f t="shared" ref="G48:G66" si="2">AND($H48&lt;&gt;$E$5,$I48&lt;&gt;$E$5,$J48&lt;&gt;$E$5,$K48&lt;&gt;$E$5,$L48&lt;&gt;$E$5,$M48&lt;&gt;$E$5,$N48&lt;&gt;$E$5)</f>
        <v>0</v>
      </c>
      <c r="H48" s="15">
        <v>1</v>
      </c>
      <c r="I48" s="15">
        <v>2</v>
      </c>
      <c r="J48" s="15">
        <v>3</v>
      </c>
      <c r="K48" s="15">
        <v>4</v>
      </c>
      <c r="L48" s="15">
        <v>5</v>
      </c>
      <c r="M48" s="15">
        <v>6</v>
      </c>
    </row>
    <row r="49" spans="1:13" ht="18" customHeight="1" x14ac:dyDescent="0.3">
      <c r="A49" s="13" t="s">
        <v>434</v>
      </c>
      <c r="B49" s="8" t="s">
        <v>415</v>
      </c>
      <c r="C49" s="8" t="s">
        <v>280</v>
      </c>
      <c r="D49" s="34" t="s">
        <v>620</v>
      </c>
      <c r="G49" s="13" t="b">
        <f t="shared" si="2"/>
        <v>0</v>
      </c>
      <c r="H49" s="15">
        <v>1</v>
      </c>
      <c r="I49" s="15">
        <v>2</v>
      </c>
      <c r="J49" s="15">
        <v>3</v>
      </c>
      <c r="K49" s="15">
        <v>4</v>
      </c>
      <c r="L49" s="15">
        <v>5</v>
      </c>
      <c r="M49" s="15">
        <v>6</v>
      </c>
    </row>
    <row r="50" spans="1:13" ht="18" customHeight="1" x14ac:dyDescent="0.3">
      <c r="A50" s="13" t="s">
        <v>434</v>
      </c>
      <c r="B50" s="8" t="s">
        <v>416</v>
      </c>
      <c r="C50" s="8" t="s">
        <v>281</v>
      </c>
      <c r="D50" s="34" t="s">
        <v>620</v>
      </c>
      <c r="G50" s="13" t="b">
        <f t="shared" si="2"/>
        <v>0</v>
      </c>
      <c r="H50" s="15">
        <v>1</v>
      </c>
      <c r="I50" s="15">
        <v>2</v>
      </c>
      <c r="J50" s="15">
        <v>3</v>
      </c>
      <c r="K50" s="15">
        <v>4</v>
      </c>
      <c r="L50" s="15">
        <v>5</v>
      </c>
      <c r="M50" s="15">
        <v>6</v>
      </c>
    </row>
    <row r="51" spans="1:13" ht="18" customHeight="1" x14ac:dyDescent="0.3">
      <c r="A51" s="13" t="s">
        <v>434</v>
      </c>
      <c r="B51" s="8" t="s">
        <v>417</v>
      </c>
      <c r="C51" s="8" t="s">
        <v>422</v>
      </c>
      <c r="D51" s="34" t="s">
        <v>620</v>
      </c>
      <c r="G51" s="13" t="b">
        <f t="shared" si="2"/>
        <v>0</v>
      </c>
      <c r="H51" s="15">
        <v>1</v>
      </c>
      <c r="I51" s="15">
        <v>2</v>
      </c>
      <c r="J51" s="15">
        <v>3</v>
      </c>
      <c r="K51" s="15">
        <v>4</v>
      </c>
      <c r="L51" s="15">
        <v>5</v>
      </c>
      <c r="M51" s="15">
        <v>6</v>
      </c>
    </row>
    <row r="52" spans="1:13" ht="18" customHeight="1" x14ac:dyDescent="0.3">
      <c r="A52" s="13" t="s">
        <v>434</v>
      </c>
      <c r="B52" s="8" t="s">
        <v>418</v>
      </c>
      <c r="C52" s="8" t="s">
        <v>282</v>
      </c>
      <c r="D52" s="34" t="s">
        <v>620</v>
      </c>
      <c r="G52" s="13" t="b">
        <f t="shared" si="2"/>
        <v>0</v>
      </c>
      <c r="H52" s="15">
        <v>1</v>
      </c>
      <c r="I52" s="15">
        <v>2</v>
      </c>
      <c r="J52" s="15">
        <v>3</v>
      </c>
      <c r="K52" s="15">
        <v>4</v>
      </c>
      <c r="L52" s="15">
        <v>5</v>
      </c>
      <c r="M52" s="15">
        <v>6</v>
      </c>
    </row>
    <row r="53" spans="1:13" ht="18" customHeight="1" x14ac:dyDescent="0.3">
      <c r="A53" s="13" t="s">
        <v>434</v>
      </c>
      <c r="B53" s="8" t="s">
        <v>419</v>
      </c>
      <c r="C53" s="8" t="s">
        <v>283</v>
      </c>
      <c r="D53" s="34" t="s">
        <v>620</v>
      </c>
      <c r="G53" s="13" t="b">
        <f t="shared" si="2"/>
        <v>0</v>
      </c>
      <c r="H53" s="15">
        <v>1</v>
      </c>
      <c r="I53" s="15">
        <v>2</v>
      </c>
      <c r="J53" s="15">
        <v>3</v>
      </c>
      <c r="K53" s="15">
        <v>4</v>
      </c>
      <c r="L53" s="15">
        <v>5</v>
      </c>
      <c r="M53" s="15">
        <v>6</v>
      </c>
    </row>
    <row r="54" spans="1:13" ht="18" customHeight="1" x14ac:dyDescent="0.3">
      <c r="A54" s="13" t="s">
        <v>433</v>
      </c>
      <c r="B54" s="8">
        <v>21</v>
      </c>
      <c r="C54" s="8" t="s">
        <v>48</v>
      </c>
      <c r="D54" s="4"/>
      <c r="G54" s="13" t="b">
        <f t="shared" si="2"/>
        <v>0</v>
      </c>
      <c r="H54" s="15">
        <v>1</v>
      </c>
      <c r="I54" s="15">
        <v>2</v>
      </c>
      <c r="J54" s="15">
        <v>3</v>
      </c>
      <c r="K54" s="15">
        <v>4</v>
      </c>
      <c r="L54" s="15">
        <v>5</v>
      </c>
      <c r="M54" s="15">
        <v>6</v>
      </c>
    </row>
    <row r="55" spans="1:13" ht="18" customHeight="1" x14ac:dyDescent="0.3">
      <c r="A55" s="13" t="s">
        <v>434</v>
      </c>
      <c r="B55" s="8" t="s">
        <v>307</v>
      </c>
      <c r="C55" s="8" t="s">
        <v>429</v>
      </c>
      <c r="D55" s="34" t="s">
        <v>622</v>
      </c>
      <c r="G55" s="13" t="b">
        <f t="shared" si="2"/>
        <v>0</v>
      </c>
      <c r="H55" s="15">
        <v>1</v>
      </c>
      <c r="I55" s="15">
        <v>2</v>
      </c>
      <c r="J55" s="15">
        <v>3</v>
      </c>
      <c r="K55" s="15">
        <v>4</v>
      </c>
      <c r="L55" s="15">
        <v>5</v>
      </c>
      <c r="M55" s="15">
        <v>6</v>
      </c>
    </row>
    <row r="56" spans="1:13" ht="18" customHeight="1" x14ac:dyDescent="0.3">
      <c r="A56" s="13" t="s">
        <v>434</v>
      </c>
      <c r="B56" s="8" t="s">
        <v>308</v>
      </c>
      <c r="C56" s="8" t="s">
        <v>428</v>
      </c>
      <c r="D56" s="34" t="s">
        <v>622</v>
      </c>
      <c r="G56" s="13" t="b">
        <f t="shared" si="2"/>
        <v>0</v>
      </c>
      <c r="H56" s="15">
        <v>1</v>
      </c>
      <c r="I56" s="15">
        <v>2</v>
      </c>
      <c r="J56" s="15">
        <v>3</v>
      </c>
      <c r="K56" s="15">
        <v>4</v>
      </c>
      <c r="L56" s="15">
        <v>5</v>
      </c>
      <c r="M56" s="15">
        <v>6</v>
      </c>
    </row>
    <row r="57" spans="1:13" ht="27" customHeight="1" x14ac:dyDescent="0.3">
      <c r="A57" s="13" t="s">
        <v>434</v>
      </c>
      <c r="B57" s="8" t="s">
        <v>482</v>
      </c>
      <c r="C57" s="8" t="s">
        <v>489</v>
      </c>
      <c r="D57" s="34" t="s">
        <v>620</v>
      </c>
      <c r="G57" s="13" t="b">
        <f t="shared" si="2"/>
        <v>0</v>
      </c>
      <c r="H57" s="15">
        <v>1</v>
      </c>
      <c r="I57" s="15">
        <v>2</v>
      </c>
      <c r="J57" s="15">
        <v>3</v>
      </c>
      <c r="K57" s="15">
        <v>4</v>
      </c>
      <c r="L57" s="15">
        <v>5</v>
      </c>
      <c r="M57" s="15">
        <v>6</v>
      </c>
    </row>
    <row r="58" spans="1:13" ht="18" customHeight="1" x14ac:dyDescent="0.3">
      <c r="A58" s="13" t="s">
        <v>433</v>
      </c>
      <c r="B58" s="8">
        <v>22</v>
      </c>
      <c r="C58" s="8" t="s">
        <v>584</v>
      </c>
      <c r="G58" s="13" t="b">
        <f t="shared" si="2"/>
        <v>0</v>
      </c>
      <c r="H58" s="15">
        <v>1</v>
      </c>
      <c r="I58" s="15">
        <v>2</v>
      </c>
      <c r="J58" s="15">
        <v>3</v>
      </c>
      <c r="K58" s="15">
        <v>4</v>
      </c>
      <c r="L58" s="15">
        <v>5</v>
      </c>
      <c r="M58" s="15">
        <v>6</v>
      </c>
    </row>
    <row r="59" spans="1:13" ht="27" customHeight="1" x14ac:dyDescent="0.3">
      <c r="A59" s="13" t="s">
        <v>434</v>
      </c>
      <c r="B59" s="8" t="s">
        <v>483</v>
      </c>
      <c r="C59" s="8" t="s">
        <v>284</v>
      </c>
      <c r="D59" s="34" t="s">
        <v>620</v>
      </c>
      <c r="G59" s="13" t="b">
        <f t="shared" si="2"/>
        <v>0</v>
      </c>
      <c r="H59" s="15">
        <v>1</v>
      </c>
      <c r="I59" s="15">
        <v>2</v>
      </c>
      <c r="J59" s="15">
        <v>3</v>
      </c>
      <c r="K59" s="15">
        <v>4</v>
      </c>
      <c r="L59" s="15">
        <v>5</v>
      </c>
      <c r="M59" s="15">
        <v>6</v>
      </c>
    </row>
    <row r="60" spans="1:13" ht="27" customHeight="1" x14ac:dyDescent="0.3">
      <c r="A60" s="13" t="s">
        <v>434</v>
      </c>
      <c r="B60" s="8" t="s">
        <v>484</v>
      </c>
      <c r="C60" s="8" t="s">
        <v>285</v>
      </c>
      <c r="D60" s="34" t="s">
        <v>620</v>
      </c>
      <c r="G60" s="13" t="b">
        <f t="shared" si="2"/>
        <v>0</v>
      </c>
      <c r="H60" s="15">
        <v>1</v>
      </c>
      <c r="I60" s="15">
        <v>2</v>
      </c>
      <c r="J60" s="15">
        <v>3</v>
      </c>
      <c r="K60" s="15">
        <v>4</v>
      </c>
      <c r="L60" s="15">
        <v>5</v>
      </c>
      <c r="M60" s="15">
        <v>6</v>
      </c>
    </row>
    <row r="61" spans="1:13" ht="27" customHeight="1" x14ac:dyDescent="0.3">
      <c r="B61" s="8">
        <v>23</v>
      </c>
      <c r="C61" s="8" t="s">
        <v>607</v>
      </c>
      <c r="D61" s="34" t="s">
        <v>622</v>
      </c>
      <c r="G61" s="13" t="b">
        <f t="shared" si="2"/>
        <v>0</v>
      </c>
      <c r="H61" s="15">
        <v>1</v>
      </c>
      <c r="I61" s="15">
        <v>2</v>
      </c>
      <c r="J61" s="15">
        <v>3</v>
      </c>
      <c r="K61" s="15">
        <v>4</v>
      </c>
      <c r="L61" s="15">
        <v>5</v>
      </c>
      <c r="M61" s="15">
        <v>6</v>
      </c>
    </row>
    <row r="62" spans="1:13" ht="18" customHeight="1" x14ac:dyDescent="0.3">
      <c r="A62" s="13" t="s">
        <v>433</v>
      </c>
      <c r="B62" s="8">
        <v>24</v>
      </c>
      <c r="C62" s="8" t="s">
        <v>51</v>
      </c>
      <c r="D62" s="4"/>
      <c r="G62" s="13" t="b">
        <f t="shared" si="2"/>
        <v>0</v>
      </c>
      <c r="H62" s="15">
        <v>1</v>
      </c>
      <c r="I62" s="15">
        <v>2</v>
      </c>
      <c r="J62" s="15">
        <v>3</v>
      </c>
      <c r="K62" s="15">
        <v>4</v>
      </c>
      <c r="L62" s="15">
        <v>5</v>
      </c>
      <c r="M62" s="15">
        <v>6</v>
      </c>
    </row>
    <row r="63" spans="1:13" ht="18" customHeight="1" x14ac:dyDescent="0.3">
      <c r="A63" s="13" t="s">
        <v>434</v>
      </c>
      <c r="B63" s="8" t="s">
        <v>182</v>
      </c>
      <c r="C63" s="8" t="s">
        <v>286</v>
      </c>
      <c r="D63" s="34" t="s">
        <v>620</v>
      </c>
      <c r="G63" s="13" t="b">
        <f t="shared" si="2"/>
        <v>0</v>
      </c>
      <c r="H63" s="15">
        <v>1</v>
      </c>
      <c r="I63" s="15">
        <v>2</v>
      </c>
      <c r="J63" s="15">
        <v>3</v>
      </c>
      <c r="K63" s="15">
        <v>4</v>
      </c>
      <c r="L63" s="15">
        <v>5</v>
      </c>
      <c r="M63" s="15">
        <v>6</v>
      </c>
    </row>
    <row r="64" spans="1:13" ht="18" customHeight="1" x14ac:dyDescent="0.3">
      <c r="A64" s="13" t="s">
        <v>434</v>
      </c>
      <c r="B64" s="8" t="s">
        <v>183</v>
      </c>
      <c r="C64" s="8" t="s">
        <v>287</v>
      </c>
      <c r="D64" s="34" t="s">
        <v>620</v>
      </c>
      <c r="G64" s="13" t="b">
        <f t="shared" si="2"/>
        <v>0</v>
      </c>
      <c r="H64" s="15">
        <v>1</v>
      </c>
      <c r="I64" s="15">
        <v>2</v>
      </c>
      <c r="J64" s="15">
        <v>3</v>
      </c>
      <c r="K64" s="15">
        <v>4</v>
      </c>
      <c r="L64" s="15">
        <v>5</v>
      </c>
      <c r="M64" s="15">
        <v>6</v>
      </c>
    </row>
    <row r="65" spans="1:13" ht="18" customHeight="1" x14ac:dyDescent="0.3">
      <c r="A65" s="13" t="s">
        <v>434</v>
      </c>
      <c r="B65" s="8" t="s">
        <v>485</v>
      </c>
      <c r="C65" s="8" t="s">
        <v>487</v>
      </c>
      <c r="D65" s="34" t="s">
        <v>620</v>
      </c>
      <c r="G65" s="13" t="b">
        <f t="shared" si="2"/>
        <v>0</v>
      </c>
      <c r="H65" s="15">
        <v>1</v>
      </c>
      <c r="I65" s="15">
        <v>2</v>
      </c>
      <c r="J65" s="15">
        <v>3</v>
      </c>
      <c r="K65" s="15">
        <v>4</v>
      </c>
      <c r="L65" s="15">
        <v>5</v>
      </c>
      <c r="M65" s="15">
        <v>6</v>
      </c>
    </row>
    <row r="66" spans="1:13" ht="27" customHeight="1" x14ac:dyDescent="0.3">
      <c r="A66" s="13" t="s">
        <v>434</v>
      </c>
      <c r="B66" s="8" t="s">
        <v>486</v>
      </c>
      <c r="C66" s="8" t="s">
        <v>488</v>
      </c>
      <c r="D66" s="34" t="s">
        <v>620</v>
      </c>
      <c r="G66" s="13" t="b">
        <f t="shared" si="2"/>
        <v>0</v>
      </c>
      <c r="H66" s="15">
        <v>1</v>
      </c>
      <c r="I66" s="15">
        <v>2</v>
      </c>
      <c r="J66" s="15">
        <v>3</v>
      </c>
      <c r="K66" s="15">
        <v>4</v>
      </c>
      <c r="L66" s="15">
        <v>5</v>
      </c>
      <c r="M66" s="15">
        <v>6</v>
      </c>
    </row>
    <row r="67" spans="1:13" ht="21" customHeight="1" x14ac:dyDescent="0.3">
      <c r="A67" s="13" t="s">
        <v>432</v>
      </c>
      <c r="B67" s="49" t="s">
        <v>52</v>
      </c>
      <c r="C67" s="50"/>
      <c r="D67" s="51"/>
    </row>
    <row r="68" spans="1:13" ht="18" customHeight="1" x14ac:dyDescent="0.3">
      <c r="A68" s="13" t="s">
        <v>433</v>
      </c>
      <c r="B68" s="8">
        <v>25</v>
      </c>
      <c r="C68" s="8" t="s">
        <v>53</v>
      </c>
      <c r="D68" s="34" t="s">
        <v>622</v>
      </c>
      <c r="G68" s="13" t="b">
        <f t="shared" ref="G68:G76" si="3">AND($H68&lt;&gt;$E$5,$I68&lt;&gt;$E$5,$J68&lt;&gt;$E$5,$K68&lt;&gt;$E$5,$L68&lt;&gt;$E$5,$M68&lt;&gt;$E$5,$N68&lt;&gt;$E$5)</f>
        <v>0</v>
      </c>
      <c r="H68" s="15">
        <v>1</v>
      </c>
      <c r="I68" s="15">
        <v>2</v>
      </c>
      <c r="J68" s="15">
        <v>3</v>
      </c>
      <c r="K68" s="15">
        <v>4</v>
      </c>
      <c r="L68" s="15">
        <v>5</v>
      </c>
      <c r="M68" s="15">
        <v>6</v>
      </c>
    </row>
    <row r="69" spans="1:13" ht="27" customHeight="1" x14ac:dyDescent="0.3">
      <c r="A69" s="13" t="s">
        <v>434</v>
      </c>
      <c r="B69" s="8" t="s">
        <v>491</v>
      </c>
      <c r="C69" s="8" t="s">
        <v>585</v>
      </c>
      <c r="D69" s="35" t="s">
        <v>88</v>
      </c>
      <c r="G69" s="13" t="b">
        <f t="shared" si="3"/>
        <v>0</v>
      </c>
      <c r="H69" s="15">
        <v>1</v>
      </c>
      <c r="I69" s="15">
        <v>2</v>
      </c>
      <c r="J69" s="15">
        <v>3</v>
      </c>
      <c r="K69" s="15">
        <v>4</v>
      </c>
      <c r="L69" s="15">
        <v>5</v>
      </c>
      <c r="M69" s="15">
        <v>6</v>
      </c>
    </row>
    <row r="70" spans="1:13" ht="18" customHeight="1" x14ac:dyDescent="0.3">
      <c r="A70" s="13" t="s">
        <v>434</v>
      </c>
      <c r="B70" s="8" t="s">
        <v>492</v>
      </c>
      <c r="C70" s="8" t="s">
        <v>430</v>
      </c>
      <c r="D70" s="35" t="s">
        <v>88</v>
      </c>
      <c r="G70" s="13" t="b">
        <f t="shared" si="3"/>
        <v>0</v>
      </c>
      <c r="H70" s="15">
        <v>1</v>
      </c>
      <c r="I70" s="15">
        <v>2</v>
      </c>
      <c r="J70" s="15">
        <v>3</v>
      </c>
      <c r="K70" s="15">
        <v>4</v>
      </c>
      <c r="L70" s="15">
        <v>5</v>
      </c>
      <c r="M70" s="15">
        <v>6</v>
      </c>
    </row>
    <row r="71" spans="1:13" ht="27" customHeight="1" x14ac:dyDescent="0.3">
      <c r="A71" s="13" t="s">
        <v>433</v>
      </c>
      <c r="B71" s="8">
        <v>27</v>
      </c>
      <c r="C71" s="8" t="s">
        <v>431</v>
      </c>
      <c r="D71" s="34" t="s">
        <v>622</v>
      </c>
      <c r="G71" s="13" t="b">
        <f t="shared" si="3"/>
        <v>0</v>
      </c>
      <c r="H71" s="15">
        <v>1</v>
      </c>
      <c r="I71" s="15">
        <v>2</v>
      </c>
      <c r="J71" s="15">
        <v>3</v>
      </c>
      <c r="K71" s="15">
        <v>4</v>
      </c>
      <c r="L71" s="15">
        <v>5</v>
      </c>
      <c r="M71" s="15">
        <v>6</v>
      </c>
    </row>
    <row r="72" spans="1:13" ht="18" customHeight="1" x14ac:dyDescent="0.3">
      <c r="A72" s="13" t="s">
        <v>433</v>
      </c>
      <c r="B72" s="8">
        <v>28</v>
      </c>
      <c r="C72" s="8" t="s">
        <v>64</v>
      </c>
      <c r="D72" s="36" t="s">
        <v>89</v>
      </c>
      <c r="G72" s="13" t="b">
        <f t="shared" si="3"/>
        <v>0</v>
      </c>
      <c r="H72" s="15">
        <v>1</v>
      </c>
      <c r="I72" s="15">
        <v>2</v>
      </c>
      <c r="J72" s="15">
        <v>3</v>
      </c>
      <c r="K72" s="15">
        <v>4</v>
      </c>
      <c r="L72" s="15">
        <v>5</v>
      </c>
      <c r="M72" s="15">
        <v>6</v>
      </c>
    </row>
    <row r="73" spans="1:13" ht="18" customHeight="1" x14ac:dyDescent="0.3">
      <c r="A73" s="13" t="s">
        <v>433</v>
      </c>
      <c r="B73" s="8">
        <v>29</v>
      </c>
      <c r="C73" s="8" t="s">
        <v>65</v>
      </c>
      <c r="D73" s="4"/>
      <c r="G73" s="13" t="b">
        <f t="shared" si="3"/>
        <v>0</v>
      </c>
      <c r="H73" s="15">
        <v>1</v>
      </c>
      <c r="I73" s="15">
        <v>2</v>
      </c>
      <c r="J73" s="15">
        <v>3</v>
      </c>
      <c r="K73" s="15">
        <v>4</v>
      </c>
      <c r="L73" s="15">
        <v>5</v>
      </c>
      <c r="M73" s="15">
        <v>6</v>
      </c>
    </row>
    <row r="74" spans="1:13" ht="18" customHeight="1" x14ac:dyDescent="0.3">
      <c r="A74" s="13" t="s">
        <v>434</v>
      </c>
      <c r="B74" s="8" t="s">
        <v>493</v>
      </c>
      <c r="C74" s="8" t="s">
        <v>288</v>
      </c>
      <c r="D74" s="34" t="s">
        <v>622</v>
      </c>
      <c r="G74" s="13" t="b">
        <f t="shared" si="3"/>
        <v>0</v>
      </c>
      <c r="H74" s="15">
        <v>1</v>
      </c>
      <c r="I74" s="15">
        <v>2</v>
      </c>
      <c r="J74" s="15">
        <v>3</v>
      </c>
      <c r="K74" s="15">
        <v>4</v>
      </c>
      <c r="L74" s="15">
        <v>5</v>
      </c>
      <c r="M74" s="15">
        <v>6</v>
      </c>
    </row>
    <row r="75" spans="1:13" ht="18" customHeight="1" x14ac:dyDescent="0.3">
      <c r="A75" s="13" t="s">
        <v>434</v>
      </c>
      <c r="B75" s="8" t="s">
        <v>494</v>
      </c>
      <c r="C75" s="8" t="s">
        <v>289</v>
      </c>
      <c r="D75" s="34" t="s">
        <v>622</v>
      </c>
      <c r="G75" s="13" t="b">
        <f t="shared" si="3"/>
        <v>0</v>
      </c>
      <c r="H75" s="15">
        <v>1</v>
      </c>
      <c r="I75" s="15">
        <v>2</v>
      </c>
      <c r="J75" s="15">
        <v>3</v>
      </c>
      <c r="K75" s="15">
        <v>4</v>
      </c>
      <c r="L75" s="15">
        <v>5</v>
      </c>
      <c r="M75" s="15">
        <v>6</v>
      </c>
    </row>
    <row r="76" spans="1:13" ht="18" customHeight="1" x14ac:dyDescent="0.3">
      <c r="A76" s="13" t="s">
        <v>434</v>
      </c>
      <c r="B76" s="8" t="s">
        <v>495</v>
      </c>
      <c r="C76" s="8" t="s">
        <v>290</v>
      </c>
      <c r="D76" s="34" t="s">
        <v>622</v>
      </c>
      <c r="G76" s="13" t="b">
        <f t="shared" si="3"/>
        <v>0</v>
      </c>
      <c r="H76" s="15">
        <v>1</v>
      </c>
      <c r="I76" s="15">
        <v>2</v>
      </c>
      <c r="J76" s="15">
        <v>3</v>
      </c>
      <c r="K76" s="15">
        <v>4</v>
      </c>
      <c r="L76" s="15">
        <v>5</v>
      </c>
      <c r="M76" s="15">
        <v>6</v>
      </c>
    </row>
    <row r="77" spans="1:13" ht="18" customHeight="1" x14ac:dyDescent="0.3">
      <c r="A77" s="13" t="s">
        <v>445</v>
      </c>
      <c r="B77" s="8" t="s">
        <v>496</v>
      </c>
      <c r="C77" s="8" t="s">
        <v>435</v>
      </c>
      <c r="D77" s="34" t="s">
        <v>622</v>
      </c>
      <c r="G77" s="13" t="b">
        <f>OR(AND($H77&lt;&gt;$E$5,$I77&lt;&gt;$E$5,$J77&lt;&gt;$E$5,$K77&lt;&gt;$E$5,$L77&lt;&gt;$E$5,$M77&lt;&gt;$E$5,$N77&lt;&gt;$E$5),$D$76="Nee")</f>
        <v>0</v>
      </c>
      <c r="H77" s="15">
        <v>1</v>
      </c>
      <c r="I77" s="15">
        <v>2</v>
      </c>
      <c r="J77" s="15">
        <v>3</v>
      </c>
      <c r="K77" s="15">
        <v>4</v>
      </c>
      <c r="L77" s="15">
        <v>5</v>
      </c>
      <c r="M77" s="15">
        <v>6</v>
      </c>
    </row>
    <row r="78" spans="1:13" ht="18" customHeight="1" x14ac:dyDescent="0.3">
      <c r="A78" s="13" t="s">
        <v>445</v>
      </c>
      <c r="B78" s="8" t="s">
        <v>497</v>
      </c>
      <c r="C78" s="8" t="s">
        <v>436</v>
      </c>
      <c r="D78" s="34" t="s">
        <v>622</v>
      </c>
      <c r="G78" s="13" t="b">
        <f>OR(AND($H78&lt;&gt;$E$5,$I78&lt;&gt;$E$5,$J78&lt;&gt;$E$5,$K78&lt;&gt;$E$5,$L78&lt;&gt;$E$5,$M78&lt;&gt;$E$5,$N78&lt;&gt;$E$5),$D$76="Nee")</f>
        <v>0</v>
      </c>
      <c r="H78" s="15">
        <v>1</v>
      </c>
      <c r="I78" s="15">
        <v>2</v>
      </c>
      <c r="J78" s="15">
        <v>3</v>
      </c>
      <c r="K78" s="15">
        <v>4</v>
      </c>
      <c r="L78" s="15">
        <v>5</v>
      </c>
      <c r="M78" s="15">
        <v>6</v>
      </c>
    </row>
    <row r="79" spans="1:13" ht="18" customHeight="1" x14ac:dyDescent="0.3">
      <c r="A79" s="13" t="s">
        <v>445</v>
      </c>
      <c r="B79" s="8" t="s">
        <v>498</v>
      </c>
      <c r="C79" s="8" t="s">
        <v>437</v>
      </c>
      <c r="D79" s="34" t="s">
        <v>622</v>
      </c>
      <c r="G79" s="13" t="b">
        <f>OR(AND($H79&lt;&gt;$E$5,$I79&lt;&gt;$E$5,$J79&lt;&gt;$E$5,$K79&lt;&gt;$E$5,$L79&lt;&gt;$E$5,$M79&lt;&gt;$E$5,$N79&lt;&gt;$E$5),$D$76="Nee")</f>
        <v>0</v>
      </c>
      <c r="H79" s="15">
        <v>1</v>
      </c>
      <c r="I79" s="15">
        <v>2</v>
      </c>
      <c r="J79" s="15">
        <v>3</v>
      </c>
      <c r="K79" s="15">
        <v>4</v>
      </c>
      <c r="L79" s="15">
        <v>5</v>
      </c>
      <c r="M79" s="15">
        <v>6</v>
      </c>
    </row>
    <row r="80" spans="1:13" ht="18" customHeight="1" x14ac:dyDescent="0.3">
      <c r="A80" s="13" t="s">
        <v>445</v>
      </c>
      <c r="B80" s="8" t="s">
        <v>499</v>
      </c>
      <c r="C80" s="8" t="s">
        <v>438</v>
      </c>
      <c r="D80" s="34" t="s">
        <v>622</v>
      </c>
      <c r="G80" s="13" t="b">
        <f>OR(AND($H80&lt;&gt;$E$5,$I80&lt;&gt;$E$5,$J80&lt;&gt;$E$5,$K80&lt;&gt;$E$5,$L80&lt;&gt;$E$5,$M80&lt;&gt;$E$5,$N80&lt;&gt;$E$5),$D$76="Nee")</f>
        <v>0</v>
      </c>
      <c r="H80" s="15">
        <v>1</v>
      </c>
      <c r="I80" s="15">
        <v>2</v>
      </c>
      <c r="J80" s="15">
        <v>3</v>
      </c>
      <c r="K80" s="15">
        <v>4</v>
      </c>
      <c r="L80" s="15">
        <v>5</v>
      </c>
      <c r="M80" s="15">
        <v>6</v>
      </c>
    </row>
    <row r="81" spans="1:13" ht="18" customHeight="1" x14ac:dyDescent="0.3">
      <c r="A81" s="13" t="s">
        <v>445</v>
      </c>
      <c r="B81" s="8" t="s">
        <v>500</v>
      </c>
      <c r="C81" s="8" t="s">
        <v>439</v>
      </c>
      <c r="D81" s="34" t="s">
        <v>622</v>
      </c>
      <c r="G81" s="13" t="b">
        <f>OR(AND($H81&lt;&gt;$E$5,$I81&lt;&gt;$E$5,$J81&lt;&gt;$E$5,$K81&lt;&gt;$E$5,$L81&lt;&gt;$E$5,$M81&lt;&gt;$E$5,$N81&lt;&gt;$E$5),$D$76="Nee")</f>
        <v>0</v>
      </c>
      <c r="H81" s="15">
        <v>1</v>
      </c>
      <c r="I81" s="15">
        <v>2</v>
      </c>
      <c r="J81" s="15">
        <v>3</v>
      </c>
      <c r="K81" s="15">
        <v>4</v>
      </c>
      <c r="L81" s="15">
        <v>5</v>
      </c>
      <c r="M81" s="15">
        <v>6</v>
      </c>
    </row>
    <row r="82" spans="1:13" ht="18" customHeight="1" x14ac:dyDescent="0.3">
      <c r="A82" s="13" t="s">
        <v>434</v>
      </c>
      <c r="B82" s="8" t="s">
        <v>501</v>
      </c>
      <c r="C82" s="8" t="s">
        <v>291</v>
      </c>
      <c r="D82" s="34" t="s">
        <v>622</v>
      </c>
      <c r="G82" s="13" t="b">
        <f>AND($H82&lt;&gt;$E$5,$I82&lt;&gt;$E$5,$J82&lt;&gt;$E$5,$K82&lt;&gt;$E$5,$L82&lt;&gt;$E$5,$M82&lt;&gt;$E$5,$N82&lt;&gt;$E$5)</f>
        <v>0</v>
      </c>
      <c r="H82" s="15">
        <v>1</v>
      </c>
      <c r="I82" s="15">
        <v>2</v>
      </c>
      <c r="J82" s="15">
        <v>3</v>
      </c>
      <c r="K82" s="15">
        <v>4</v>
      </c>
      <c r="L82" s="15">
        <v>5</v>
      </c>
      <c r="M82" s="15">
        <v>6</v>
      </c>
    </row>
    <row r="83" spans="1:13" ht="18" customHeight="1" x14ac:dyDescent="0.3">
      <c r="A83" s="13" t="s">
        <v>445</v>
      </c>
      <c r="B83" s="8" t="s">
        <v>502</v>
      </c>
      <c r="C83" s="8" t="s">
        <v>440</v>
      </c>
      <c r="D83" s="34" t="s">
        <v>622</v>
      </c>
      <c r="G83" s="13" t="b">
        <f>OR(AND($H83&lt;&gt;$E$5,$I83&lt;&gt;$E$5,$J83&lt;&gt;$E$5,$K83&lt;&gt;$E$5,$L83&lt;&gt;$E$5,$M83&lt;&gt;$E$5,$N83&lt;&gt;$E$5),$D$82="Nee")</f>
        <v>0</v>
      </c>
      <c r="H83" s="15">
        <v>1</v>
      </c>
      <c r="I83" s="15">
        <v>2</v>
      </c>
      <c r="J83" s="15">
        <v>3</v>
      </c>
      <c r="K83" s="15">
        <v>4</v>
      </c>
      <c r="L83" s="15">
        <v>5</v>
      </c>
      <c r="M83" s="15">
        <v>6</v>
      </c>
    </row>
    <row r="84" spans="1:13" ht="18" customHeight="1" x14ac:dyDescent="0.3">
      <c r="A84" s="13" t="s">
        <v>445</v>
      </c>
      <c r="B84" s="8" t="s">
        <v>503</v>
      </c>
      <c r="C84" s="8" t="s">
        <v>441</v>
      </c>
      <c r="D84" s="34" t="s">
        <v>622</v>
      </c>
      <c r="G84" s="13" t="b">
        <f>OR(AND($H84&lt;&gt;$E$5,$I84&lt;&gt;$E$5,$J84&lt;&gt;$E$5,$K84&lt;&gt;$E$5,$L84&lt;&gt;$E$5,$M84&lt;&gt;$E$5,$N84&lt;&gt;$E$5),$D$82="Nee")</f>
        <v>0</v>
      </c>
      <c r="H84" s="15">
        <v>1</v>
      </c>
      <c r="I84" s="15">
        <v>2</v>
      </c>
      <c r="J84" s="15">
        <v>3</v>
      </c>
      <c r="K84" s="15">
        <v>4</v>
      </c>
      <c r="L84" s="15">
        <v>5</v>
      </c>
      <c r="M84" s="15">
        <v>6</v>
      </c>
    </row>
    <row r="85" spans="1:13" ht="18" customHeight="1" x14ac:dyDescent="0.3">
      <c r="A85" s="13" t="s">
        <v>445</v>
      </c>
      <c r="B85" s="8" t="s">
        <v>504</v>
      </c>
      <c r="C85" s="8" t="s">
        <v>442</v>
      </c>
      <c r="D85" s="34" t="s">
        <v>622</v>
      </c>
      <c r="G85" s="13" t="b">
        <f>OR(AND($H85&lt;&gt;$E$5,$I85&lt;&gt;$E$5,$J85&lt;&gt;$E$5,$K85&lt;&gt;$E$5,$L85&lt;&gt;$E$5,$M85&lt;&gt;$E$5,$N85&lt;&gt;$E$5),$D$82="Nee")</f>
        <v>0</v>
      </c>
      <c r="H85" s="15">
        <v>1</v>
      </c>
      <c r="I85" s="15">
        <v>2</v>
      </c>
      <c r="J85" s="15">
        <v>3</v>
      </c>
      <c r="K85" s="15">
        <v>4</v>
      </c>
      <c r="L85" s="15">
        <v>5</v>
      </c>
      <c r="M85" s="15">
        <v>6</v>
      </c>
    </row>
    <row r="86" spans="1:13" ht="18" customHeight="1" x14ac:dyDescent="0.3">
      <c r="A86" s="13" t="s">
        <v>445</v>
      </c>
      <c r="B86" s="8" t="s">
        <v>505</v>
      </c>
      <c r="C86" s="8" t="s">
        <v>443</v>
      </c>
      <c r="D86" s="34" t="s">
        <v>622</v>
      </c>
      <c r="G86" s="13" t="b">
        <f>OR(AND($H86&lt;&gt;$E$5,$I86&lt;&gt;$E$5,$J86&lt;&gt;$E$5,$K86&lt;&gt;$E$5,$L86&lt;&gt;$E$5,$M86&lt;&gt;$E$5,$N86&lt;&gt;$E$5),$D$82="Nee")</f>
        <v>0</v>
      </c>
      <c r="H86" s="15">
        <v>1</v>
      </c>
      <c r="I86" s="15">
        <v>2</v>
      </c>
      <c r="J86" s="15">
        <v>3</v>
      </c>
      <c r="K86" s="15">
        <v>4</v>
      </c>
      <c r="L86" s="15">
        <v>5</v>
      </c>
      <c r="M86" s="15">
        <v>6</v>
      </c>
    </row>
    <row r="87" spans="1:13" ht="18" customHeight="1" x14ac:dyDescent="0.3">
      <c r="A87" s="13" t="s">
        <v>445</v>
      </c>
      <c r="B87" s="8" t="s">
        <v>506</v>
      </c>
      <c r="C87" s="8" t="s">
        <v>444</v>
      </c>
      <c r="D87" s="34" t="s">
        <v>622</v>
      </c>
      <c r="G87" s="13" t="b">
        <f>OR(AND($H87&lt;&gt;$E$5,$I87&lt;&gt;$E$5,$J87&lt;&gt;$E$5,$K87&lt;&gt;$E$5,$L87&lt;&gt;$E$5,$M87&lt;&gt;$E$5,$N87&lt;&gt;$E$5),$D$82="Nee")</f>
        <v>0</v>
      </c>
      <c r="H87" s="15">
        <v>1</v>
      </c>
      <c r="I87" s="15">
        <v>2</v>
      </c>
      <c r="J87" s="15">
        <v>3</v>
      </c>
      <c r="K87" s="15">
        <v>4</v>
      </c>
      <c r="L87" s="15">
        <v>5</v>
      </c>
      <c r="M87" s="15">
        <v>6</v>
      </c>
    </row>
    <row r="88" spans="1:13" ht="18" customHeight="1" x14ac:dyDescent="0.3">
      <c r="A88" s="13" t="s">
        <v>434</v>
      </c>
      <c r="B88" s="8" t="s">
        <v>507</v>
      </c>
      <c r="C88" s="8" t="s">
        <v>292</v>
      </c>
      <c r="D88" s="34" t="s">
        <v>622</v>
      </c>
      <c r="G88" s="13" t="b">
        <f t="shared" ref="G88:G97" si="4">AND($H88&lt;&gt;$E$5,$I88&lt;&gt;$E$5,$J88&lt;&gt;$E$5,$K88&lt;&gt;$E$5,$L88&lt;&gt;$E$5,$M88&lt;&gt;$E$5,$N88&lt;&gt;$E$5)</f>
        <v>0</v>
      </c>
      <c r="H88" s="15">
        <v>1</v>
      </c>
      <c r="I88" s="15">
        <v>2</v>
      </c>
      <c r="J88" s="15">
        <v>3</v>
      </c>
      <c r="K88" s="15">
        <v>4</v>
      </c>
      <c r="L88" s="15">
        <v>5</v>
      </c>
      <c r="M88" s="15">
        <v>6</v>
      </c>
    </row>
    <row r="89" spans="1:13" ht="18" customHeight="1" x14ac:dyDescent="0.3">
      <c r="A89" s="13" t="s">
        <v>434</v>
      </c>
      <c r="B89" s="8" t="s">
        <v>508</v>
      </c>
      <c r="C89" s="8" t="s">
        <v>293</v>
      </c>
      <c r="D89" s="34" t="s">
        <v>622</v>
      </c>
      <c r="G89" s="13" t="b">
        <f t="shared" si="4"/>
        <v>0</v>
      </c>
      <c r="H89" s="15">
        <v>1</v>
      </c>
      <c r="I89" s="15">
        <v>2</v>
      </c>
      <c r="J89" s="15">
        <v>3</v>
      </c>
      <c r="K89" s="15">
        <v>4</v>
      </c>
      <c r="L89" s="15">
        <v>5</v>
      </c>
      <c r="M89" s="15">
        <v>6</v>
      </c>
    </row>
    <row r="90" spans="1:13" ht="18" customHeight="1" x14ac:dyDescent="0.3">
      <c r="A90" s="13" t="s">
        <v>434</v>
      </c>
      <c r="B90" s="8" t="s">
        <v>509</v>
      </c>
      <c r="C90" s="8" t="s">
        <v>294</v>
      </c>
      <c r="D90" s="34" t="s">
        <v>622</v>
      </c>
      <c r="G90" s="13" t="b">
        <f t="shared" si="4"/>
        <v>0</v>
      </c>
      <c r="H90" s="15">
        <v>1</v>
      </c>
      <c r="I90" s="15">
        <v>2</v>
      </c>
      <c r="J90" s="15">
        <v>3</v>
      </c>
      <c r="K90" s="15">
        <v>4</v>
      </c>
      <c r="L90" s="15">
        <v>5</v>
      </c>
      <c r="M90" s="15">
        <v>6</v>
      </c>
    </row>
    <row r="91" spans="1:13" ht="18" customHeight="1" x14ac:dyDescent="0.3">
      <c r="A91" s="13" t="s">
        <v>434</v>
      </c>
      <c r="B91" s="8" t="s">
        <v>510</v>
      </c>
      <c r="C91" s="8" t="s">
        <v>295</v>
      </c>
      <c r="D91" s="34" t="s">
        <v>622</v>
      </c>
      <c r="G91" s="13" t="b">
        <f t="shared" si="4"/>
        <v>0</v>
      </c>
      <c r="H91" s="15">
        <v>1</v>
      </c>
      <c r="I91" s="15">
        <v>2</v>
      </c>
      <c r="J91" s="15">
        <v>3</v>
      </c>
      <c r="K91" s="15">
        <v>4</v>
      </c>
      <c r="L91" s="15">
        <v>5</v>
      </c>
      <c r="M91" s="15">
        <v>6</v>
      </c>
    </row>
    <row r="92" spans="1:13" ht="18" customHeight="1" x14ac:dyDescent="0.3">
      <c r="A92" s="13" t="s">
        <v>434</v>
      </c>
      <c r="B92" s="8" t="s">
        <v>511</v>
      </c>
      <c r="C92" s="8" t="s">
        <v>296</v>
      </c>
      <c r="D92" s="34" t="s">
        <v>622</v>
      </c>
      <c r="G92" s="13" t="b">
        <f t="shared" si="4"/>
        <v>0</v>
      </c>
      <c r="H92" s="15">
        <v>1</v>
      </c>
      <c r="I92" s="15">
        <v>2</v>
      </c>
      <c r="J92" s="15">
        <v>3</v>
      </c>
      <c r="K92" s="15">
        <v>4</v>
      </c>
      <c r="L92" s="15">
        <v>5</v>
      </c>
      <c r="M92" s="15">
        <v>6</v>
      </c>
    </row>
    <row r="93" spans="1:13" ht="18" customHeight="1" x14ac:dyDescent="0.3">
      <c r="A93" s="13" t="s">
        <v>434</v>
      </c>
      <c r="B93" s="8" t="s">
        <v>512</v>
      </c>
      <c r="C93" s="8" t="s">
        <v>297</v>
      </c>
      <c r="D93" s="34" t="s">
        <v>622</v>
      </c>
      <c r="G93" s="13" t="b">
        <f t="shared" si="4"/>
        <v>0</v>
      </c>
      <c r="H93" s="15">
        <v>1</v>
      </c>
      <c r="I93" s="15">
        <v>2</v>
      </c>
      <c r="J93" s="15">
        <v>3</v>
      </c>
      <c r="K93" s="15">
        <v>4</v>
      </c>
      <c r="L93" s="15">
        <v>5</v>
      </c>
      <c r="M93" s="15">
        <v>6</v>
      </c>
    </row>
    <row r="94" spans="1:13" ht="18" customHeight="1" x14ac:dyDescent="0.3">
      <c r="A94" s="13" t="s">
        <v>434</v>
      </c>
      <c r="B94" s="8" t="s">
        <v>462</v>
      </c>
      <c r="C94" s="8" t="s">
        <v>54</v>
      </c>
      <c r="D94" s="35" t="s">
        <v>490</v>
      </c>
      <c r="G94" s="13" t="b">
        <f t="shared" si="4"/>
        <v>0</v>
      </c>
      <c r="H94" s="15">
        <v>1</v>
      </c>
      <c r="I94" s="15">
        <v>2</v>
      </c>
      <c r="J94" s="15">
        <v>3</v>
      </c>
      <c r="K94" s="15">
        <v>4</v>
      </c>
      <c r="L94" s="15">
        <v>5</v>
      </c>
      <c r="M94" s="15">
        <v>6</v>
      </c>
    </row>
    <row r="95" spans="1:13" ht="18" customHeight="1" x14ac:dyDescent="0.3">
      <c r="A95" s="13" t="s">
        <v>434</v>
      </c>
      <c r="B95" s="8" t="s">
        <v>463</v>
      </c>
      <c r="C95" s="8" t="s">
        <v>55</v>
      </c>
      <c r="D95" s="35" t="s">
        <v>490</v>
      </c>
      <c r="G95" s="13" t="b">
        <f t="shared" si="4"/>
        <v>0</v>
      </c>
      <c r="H95" s="15">
        <v>1</v>
      </c>
      <c r="I95" s="15">
        <v>2</v>
      </c>
      <c r="J95" s="15">
        <v>3</v>
      </c>
      <c r="K95" s="15">
        <v>4</v>
      </c>
      <c r="L95" s="15">
        <v>5</v>
      </c>
      <c r="M95" s="15">
        <v>6</v>
      </c>
    </row>
    <row r="96" spans="1:13" ht="18" customHeight="1" x14ac:dyDescent="0.3">
      <c r="A96" s="13" t="s">
        <v>434</v>
      </c>
      <c r="B96" s="8" t="s">
        <v>464</v>
      </c>
      <c r="C96" s="8" t="s">
        <v>56</v>
      </c>
      <c r="D96" s="35" t="s">
        <v>490</v>
      </c>
      <c r="G96" s="13" t="b">
        <f t="shared" si="4"/>
        <v>0</v>
      </c>
      <c r="H96" s="15">
        <v>1</v>
      </c>
      <c r="I96" s="15">
        <v>2</v>
      </c>
      <c r="J96" s="15">
        <v>3</v>
      </c>
      <c r="K96" s="15">
        <v>4</v>
      </c>
      <c r="L96" s="15">
        <v>5</v>
      </c>
      <c r="M96" s="15">
        <v>6</v>
      </c>
    </row>
    <row r="97" spans="1:13" ht="18" customHeight="1" x14ac:dyDescent="0.3">
      <c r="A97" s="13" t="s">
        <v>433</v>
      </c>
      <c r="B97" s="8">
        <v>31</v>
      </c>
      <c r="C97" s="8" t="s">
        <v>66</v>
      </c>
      <c r="D97" s="36" t="s">
        <v>89</v>
      </c>
      <c r="G97" s="13" t="b">
        <f t="shared" si="4"/>
        <v>0</v>
      </c>
      <c r="H97" s="15">
        <v>1</v>
      </c>
      <c r="I97" s="15">
        <v>2</v>
      </c>
      <c r="J97" s="15">
        <v>3</v>
      </c>
      <c r="K97" s="15">
        <v>4</v>
      </c>
      <c r="L97" s="15">
        <v>5</v>
      </c>
      <c r="M97" s="15">
        <v>6</v>
      </c>
    </row>
    <row r="98" spans="1:13" ht="18" customHeight="1" x14ac:dyDescent="0.3">
      <c r="A98" s="13" t="s">
        <v>433</v>
      </c>
      <c r="B98" s="8">
        <v>32</v>
      </c>
      <c r="C98" s="8" t="s">
        <v>63</v>
      </c>
      <c r="D98" s="4"/>
      <c r="G98" s="13" t="b">
        <f>OR(AND($H98&lt;&gt;$E$5,$I98&lt;&gt;$E$5,$J98&lt;&gt;$E$5,$K98&lt;&gt;$E$5,$L98&lt;&gt;$E$5,$M98&lt;&gt;$E$5,$N98&lt;&gt;$E$5), $D$6="Nee")</f>
        <v>0</v>
      </c>
      <c r="H98" s="15">
        <v>1</v>
      </c>
      <c r="I98" s="15">
        <v>2</v>
      </c>
      <c r="J98" s="15">
        <v>3</v>
      </c>
      <c r="K98" s="15">
        <v>4</v>
      </c>
      <c r="L98" s="15">
        <v>5</v>
      </c>
      <c r="M98" s="15">
        <v>6</v>
      </c>
    </row>
    <row r="99" spans="1:13" ht="18" customHeight="1" x14ac:dyDescent="0.3">
      <c r="A99" s="13" t="s">
        <v>434</v>
      </c>
      <c r="B99" s="8" t="s">
        <v>60</v>
      </c>
      <c r="C99" s="8" t="s">
        <v>288</v>
      </c>
      <c r="D99" s="34" t="s">
        <v>622</v>
      </c>
      <c r="G99" s="13" t="b">
        <f>OR(AND($H99&lt;&gt;$E$5,$I99&lt;&gt;$E$5,$J99&lt;&gt;$E$5,$K99&lt;&gt;$E$5,$L99&lt;&gt;$E$5,$M99&lt;&gt;$E$5,$N99&lt;&gt;$E$5), $D$6="Nee")</f>
        <v>0</v>
      </c>
      <c r="H99" s="15">
        <v>1</v>
      </c>
      <c r="I99" s="15">
        <v>2</v>
      </c>
      <c r="J99" s="15">
        <v>3</v>
      </c>
      <c r="K99" s="15">
        <v>4</v>
      </c>
      <c r="L99" s="15">
        <v>5</v>
      </c>
      <c r="M99" s="15">
        <v>6</v>
      </c>
    </row>
    <row r="100" spans="1:13" ht="18" customHeight="1" x14ac:dyDescent="0.3">
      <c r="A100" s="13" t="s">
        <v>434</v>
      </c>
      <c r="B100" s="8" t="s">
        <v>61</v>
      </c>
      <c r="C100" s="8" t="s">
        <v>289</v>
      </c>
      <c r="D100" s="34" t="s">
        <v>622</v>
      </c>
      <c r="G100" s="13" t="b">
        <f>OR(AND($H100&lt;&gt;$E$5,$I100&lt;&gt;$E$5,$J100&lt;&gt;$E$5,$K100&lt;&gt;$E$5,$L100&lt;&gt;$E$5,$M100&lt;&gt;$E$5,$N100&lt;&gt;$E$5), $D$6="Nee")</f>
        <v>0</v>
      </c>
      <c r="H100" s="15">
        <v>1</v>
      </c>
      <c r="I100" s="15">
        <v>2</v>
      </c>
      <c r="J100" s="15">
        <v>3</v>
      </c>
      <c r="K100" s="15">
        <v>4</v>
      </c>
      <c r="L100" s="15">
        <v>5</v>
      </c>
      <c r="M100" s="15">
        <v>6</v>
      </c>
    </row>
    <row r="101" spans="1:13" ht="18" customHeight="1" x14ac:dyDescent="0.3">
      <c r="A101" s="13" t="s">
        <v>434</v>
      </c>
      <c r="B101" s="8" t="s">
        <v>62</v>
      </c>
      <c r="C101" s="8" t="s">
        <v>290</v>
      </c>
      <c r="D101" s="34" t="s">
        <v>622</v>
      </c>
      <c r="G101" s="13" t="b">
        <f>OR(AND($H101&lt;&gt;$E$5,$I101&lt;&gt;$E$5,$J101&lt;&gt;$E$5,$K101&lt;&gt;$E$5,$L101&lt;&gt;$E$5,$M101&lt;&gt;$E$5,$N101&lt;&gt;$E$5), $D$6="Nee")</f>
        <v>0</v>
      </c>
      <c r="H101" s="15">
        <v>1</v>
      </c>
      <c r="I101" s="15">
        <v>2</v>
      </c>
      <c r="J101" s="15">
        <v>3</v>
      </c>
      <c r="K101" s="15">
        <v>4</v>
      </c>
      <c r="L101" s="15">
        <v>5</v>
      </c>
      <c r="M101" s="15">
        <v>6</v>
      </c>
    </row>
    <row r="102" spans="1:13" ht="18" customHeight="1" x14ac:dyDescent="0.3">
      <c r="A102" s="13" t="s">
        <v>445</v>
      </c>
      <c r="B102" s="8" t="s">
        <v>513</v>
      </c>
      <c r="C102" s="8" t="s">
        <v>435</v>
      </c>
      <c r="D102" s="34" t="s">
        <v>622</v>
      </c>
      <c r="G102" s="13" t="b">
        <f>OR(AND($H102&lt;&gt;$E$5,$I102&lt;&gt;$E$5,$J102&lt;&gt;$E$5,$K102&lt;&gt;$E$5,$L102&lt;&gt;$E$5,$M102&lt;&gt;$E$5,$N102&lt;&gt;$E$5), $D$6="Nee", $D$101="Nee")</f>
        <v>0</v>
      </c>
      <c r="H102" s="15">
        <v>1</v>
      </c>
      <c r="I102" s="15">
        <v>2</v>
      </c>
      <c r="J102" s="15">
        <v>3</v>
      </c>
      <c r="K102" s="15">
        <v>4</v>
      </c>
      <c r="L102" s="15">
        <v>5</v>
      </c>
      <c r="M102" s="15">
        <v>6</v>
      </c>
    </row>
    <row r="103" spans="1:13" ht="18" customHeight="1" x14ac:dyDescent="0.3">
      <c r="A103" s="13" t="s">
        <v>445</v>
      </c>
      <c r="B103" s="8" t="s">
        <v>514</v>
      </c>
      <c r="C103" s="8" t="s">
        <v>436</v>
      </c>
      <c r="D103" s="34" t="s">
        <v>622</v>
      </c>
      <c r="G103" s="13" t="b">
        <f t="shared" ref="G103:G106" si="5">OR(AND($H103&lt;&gt;$E$5,$I103&lt;&gt;$E$5,$J103&lt;&gt;$E$5,$K103&lt;&gt;$E$5,$L103&lt;&gt;$E$5,$M103&lt;&gt;$E$5,$N103&lt;&gt;$E$5), $D$6="Nee", $D$101="Nee")</f>
        <v>0</v>
      </c>
      <c r="H103" s="15">
        <v>1</v>
      </c>
      <c r="I103" s="15">
        <v>2</v>
      </c>
      <c r="J103" s="15">
        <v>3</v>
      </c>
      <c r="K103" s="15">
        <v>4</v>
      </c>
      <c r="L103" s="15">
        <v>5</v>
      </c>
      <c r="M103" s="15">
        <v>6</v>
      </c>
    </row>
    <row r="104" spans="1:13" ht="18" customHeight="1" x14ac:dyDescent="0.3">
      <c r="A104" s="13" t="s">
        <v>445</v>
      </c>
      <c r="B104" s="8" t="s">
        <v>515</v>
      </c>
      <c r="C104" s="8" t="s">
        <v>437</v>
      </c>
      <c r="D104" s="34" t="s">
        <v>622</v>
      </c>
      <c r="G104" s="13" t="b">
        <f t="shared" si="5"/>
        <v>0</v>
      </c>
      <c r="H104" s="15">
        <v>1</v>
      </c>
      <c r="I104" s="15">
        <v>2</v>
      </c>
      <c r="J104" s="15">
        <v>3</v>
      </c>
      <c r="K104" s="15">
        <v>4</v>
      </c>
      <c r="L104" s="15">
        <v>5</v>
      </c>
      <c r="M104" s="15">
        <v>6</v>
      </c>
    </row>
    <row r="105" spans="1:13" ht="18" customHeight="1" x14ac:dyDescent="0.3">
      <c r="A105" s="13" t="s">
        <v>445</v>
      </c>
      <c r="B105" s="8" t="s">
        <v>516</v>
      </c>
      <c r="C105" s="8" t="s">
        <v>438</v>
      </c>
      <c r="D105" s="34" t="s">
        <v>622</v>
      </c>
      <c r="G105" s="13" t="b">
        <f t="shared" si="5"/>
        <v>0</v>
      </c>
      <c r="H105" s="15">
        <v>1</v>
      </c>
      <c r="I105" s="15">
        <v>2</v>
      </c>
      <c r="J105" s="15">
        <v>3</v>
      </c>
      <c r="K105" s="15">
        <v>4</v>
      </c>
      <c r="L105" s="15">
        <v>5</v>
      </c>
      <c r="M105" s="15">
        <v>6</v>
      </c>
    </row>
    <row r="106" spans="1:13" ht="18" customHeight="1" x14ac:dyDescent="0.3">
      <c r="A106" s="13" t="s">
        <v>445</v>
      </c>
      <c r="B106" s="8" t="s">
        <v>517</v>
      </c>
      <c r="C106" s="8" t="s">
        <v>439</v>
      </c>
      <c r="D106" s="34" t="s">
        <v>622</v>
      </c>
      <c r="G106" s="13" t="b">
        <f t="shared" si="5"/>
        <v>0</v>
      </c>
      <c r="H106" s="15">
        <v>1</v>
      </c>
      <c r="I106" s="15">
        <v>2</v>
      </c>
      <c r="J106" s="15">
        <v>3</v>
      </c>
      <c r="K106" s="15">
        <v>4</v>
      </c>
      <c r="L106" s="15">
        <v>5</v>
      </c>
      <c r="M106" s="15">
        <v>6</v>
      </c>
    </row>
    <row r="107" spans="1:13" ht="18" customHeight="1" x14ac:dyDescent="0.3">
      <c r="A107" s="13" t="s">
        <v>434</v>
      </c>
      <c r="B107" s="8" t="s">
        <v>125</v>
      </c>
      <c r="C107" s="8" t="s">
        <v>291</v>
      </c>
      <c r="D107" s="34" t="s">
        <v>622</v>
      </c>
      <c r="G107" s="13" t="b">
        <f>OR(AND($H107&lt;&gt;$E$5,$I107&lt;&gt;$E$5,$J107&lt;&gt;$E$5,$K107&lt;&gt;$E$5,$L107&lt;&gt;$E$5,$M107&lt;&gt;$E$5,$N107&lt;&gt;$E$5), $D$6="Nee")</f>
        <v>0</v>
      </c>
      <c r="H107" s="15">
        <v>1</v>
      </c>
      <c r="I107" s="15">
        <v>2</v>
      </c>
      <c r="J107" s="15">
        <v>3</v>
      </c>
      <c r="K107" s="15">
        <v>4</v>
      </c>
      <c r="L107" s="15">
        <v>5</v>
      </c>
      <c r="M107" s="15">
        <v>6</v>
      </c>
    </row>
    <row r="108" spans="1:13" ht="18" customHeight="1" x14ac:dyDescent="0.3">
      <c r="A108" s="13" t="s">
        <v>445</v>
      </c>
      <c r="B108" s="8" t="s">
        <v>518</v>
      </c>
      <c r="C108" s="8" t="s">
        <v>440</v>
      </c>
      <c r="D108" s="34" t="s">
        <v>622</v>
      </c>
      <c r="G108" s="13" t="b">
        <f>OR(AND($H108&lt;&gt;$E$5,$I108&lt;&gt;$E$5,$J108&lt;&gt;$E$5,$K108&lt;&gt;$E$5,$L108&lt;&gt;$E$5,$M108&lt;&gt;$E$5,$N108&lt;&gt;$E$5), $D$6="Nee", $D$107="Nee")</f>
        <v>0</v>
      </c>
      <c r="H108" s="15">
        <v>1</v>
      </c>
      <c r="I108" s="15">
        <v>2</v>
      </c>
      <c r="J108" s="15">
        <v>3</v>
      </c>
      <c r="K108" s="15">
        <v>4</v>
      </c>
      <c r="L108" s="15">
        <v>5</v>
      </c>
      <c r="M108" s="15">
        <v>6</v>
      </c>
    </row>
    <row r="109" spans="1:13" ht="18" customHeight="1" x14ac:dyDescent="0.3">
      <c r="A109" s="13" t="s">
        <v>445</v>
      </c>
      <c r="B109" s="8" t="s">
        <v>519</v>
      </c>
      <c r="C109" s="8" t="s">
        <v>441</v>
      </c>
      <c r="D109" s="34" t="s">
        <v>622</v>
      </c>
      <c r="G109" s="13" t="b">
        <f t="shared" ref="G109:G112" si="6">OR(AND($H109&lt;&gt;$E$5,$I109&lt;&gt;$E$5,$J109&lt;&gt;$E$5,$K109&lt;&gt;$E$5,$L109&lt;&gt;$E$5,$M109&lt;&gt;$E$5,$N109&lt;&gt;$E$5), $D$6="Nee", $D$107="Nee")</f>
        <v>0</v>
      </c>
      <c r="H109" s="15">
        <v>1</v>
      </c>
      <c r="I109" s="15">
        <v>2</v>
      </c>
      <c r="J109" s="15">
        <v>3</v>
      </c>
      <c r="K109" s="15">
        <v>4</v>
      </c>
      <c r="L109" s="15">
        <v>5</v>
      </c>
      <c r="M109" s="15">
        <v>6</v>
      </c>
    </row>
    <row r="110" spans="1:13" ht="18" customHeight="1" x14ac:dyDescent="0.3">
      <c r="A110" s="13" t="s">
        <v>445</v>
      </c>
      <c r="B110" s="8" t="s">
        <v>520</v>
      </c>
      <c r="C110" s="8" t="s">
        <v>442</v>
      </c>
      <c r="D110" s="34" t="s">
        <v>622</v>
      </c>
      <c r="G110" s="13" t="b">
        <f t="shared" si="6"/>
        <v>0</v>
      </c>
      <c r="H110" s="15">
        <v>1</v>
      </c>
      <c r="I110" s="15">
        <v>2</v>
      </c>
      <c r="J110" s="15">
        <v>3</v>
      </c>
      <c r="K110" s="15">
        <v>4</v>
      </c>
      <c r="L110" s="15">
        <v>5</v>
      </c>
      <c r="M110" s="15">
        <v>6</v>
      </c>
    </row>
    <row r="111" spans="1:13" ht="18" customHeight="1" x14ac:dyDescent="0.3">
      <c r="A111" s="13" t="s">
        <v>445</v>
      </c>
      <c r="B111" s="8" t="s">
        <v>521</v>
      </c>
      <c r="C111" s="8" t="s">
        <v>443</v>
      </c>
      <c r="D111" s="34" t="s">
        <v>622</v>
      </c>
      <c r="G111" s="13" t="b">
        <f t="shared" si="6"/>
        <v>0</v>
      </c>
      <c r="H111" s="15">
        <v>1</v>
      </c>
      <c r="I111" s="15">
        <v>2</v>
      </c>
      <c r="J111" s="15">
        <v>3</v>
      </c>
      <c r="K111" s="15">
        <v>4</v>
      </c>
      <c r="L111" s="15">
        <v>5</v>
      </c>
      <c r="M111" s="15">
        <v>6</v>
      </c>
    </row>
    <row r="112" spans="1:13" ht="18" customHeight="1" x14ac:dyDescent="0.3">
      <c r="A112" s="13" t="s">
        <v>445</v>
      </c>
      <c r="B112" s="8" t="s">
        <v>522</v>
      </c>
      <c r="C112" s="8" t="s">
        <v>444</v>
      </c>
      <c r="D112" s="34" t="s">
        <v>622</v>
      </c>
      <c r="G112" s="13" t="b">
        <f t="shared" si="6"/>
        <v>0</v>
      </c>
      <c r="H112" s="15">
        <v>1</v>
      </c>
      <c r="I112" s="15">
        <v>2</v>
      </c>
      <c r="J112" s="15">
        <v>3</v>
      </c>
      <c r="K112" s="15">
        <v>4</v>
      </c>
      <c r="L112" s="15">
        <v>5</v>
      </c>
      <c r="M112" s="15">
        <v>6</v>
      </c>
    </row>
    <row r="113" spans="1:13" ht="18" customHeight="1" x14ac:dyDescent="0.3">
      <c r="A113" s="13" t="s">
        <v>434</v>
      </c>
      <c r="B113" s="8" t="s">
        <v>126</v>
      </c>
      <c r="C113" s="8" t="s">
        <v>292</v>
      </c>
      <c r="D113" s="34" t="s">
        <v>622</v>
      </c>
      <c r="G113" s="13" t="b">
        <f t="shared" ref="G113:G122" si="7">OR(AND($H113&lt;&gt;$E$5,$I113&lt;&gt;$E$5,$J113&lt;&gt;$E$5,$K113&lt;&gt;$E$5,$L113&lt;&gt;$E$5,$M113&lt;&gt;$E$5,$N113&lt;&gt;$E$5), $D$6="Nee")</f>
        <v>0</v>
      </c>
      <c r="H113" s="15">
        <v>1</v>
      </c>
      <c r="I113" s="15">
        <v>2</v>
      </c>
      <c r="J113" s="15">
        <v>3</v>
      </c>
      <c r="K113" s="15">
        <v>4</v>
      </c>
      <c r="L113" s="15">
        <v>5</v>
      </c>
      <c r="M113" s="15">
        <v>6</v>
      </c>
    </row>
    <row r="114" spans="1:13" ht="18" customHeight="1" x14ac:dyDescent="0.3">
      <c r="A114" s="13" t="s">
        <v>434</v>
      </c>
      <c r="B114" s="8" t="s">
        <v>127</v>
      </c>
      <c r="C114" s="8" t="s">
        <v>293</v>
      </c>
      <c r="D114" s="34" t="s">
        <v>622</v>
      </c>
      <c r="G114" s="13" t="b">
        <f t="shared" si="7"/>
        <v>0</v>
      </c>
      <c r="H114" s="15">
        <v>1</v>
      </c>
      <c r="I114" s="15">
        <v>2</v>
      </c>
      <c r="J114" s="15">
        <v>3</v>
      </c>
      <c r="K114" s="15">
        <v>4</v>
      </c>
      <c r="L114" s="15">
        <v>5</v>
      </c>
      <c r="M114" s="15">
        <v>6</v>
      </c>
    </row>
    <row r="115" spans="1:13" ht="18" customHeight="1" x14ac:dyDescent="0.3">
      <c r="A115" s="13" t="s">
        <v>434</v>
      </c>
      <c r="B115" s="8" t="s">
        <v>128</v>
      </c>
      <c r="C115" s="8" t="s">
        <v>294</v>
      </c>
      <c r="D115" s="34" t="s">
        <v>622</v>
      </c>
      <c r="G115" s="13" t="b">
        <f t="shared" si="7"/>
        <v>0</v>
      </c>
      <c r="H115" s="15">
        <v>1</v>
      </c>
      <c r="I115" s="15">
        <v>2</v>
      </c>
      <c r="J115" s="15">
        <v>3</v>
      </c>
      <c r="K115" s="15">
        <v>4</v>
      </c>
      <c r="L115" s="15">
        <v>5</v>
      </c>
      <c r="M115" s="15">
        <v>6</v>
      </c>
    </row>
    <row r="116" spans="1:13" ht="18" customHeight="1" x14ac:dyDescent="0.3">
      <c r="A116" s="13" t="s">
        <v>434</v>
      </c>
      <c r="B116" s="8" t="s">
        <v>129</v>
      </c>
      <c r="C116" s="8" t="s">
        <v>295</v>
      </c>
      <c r="D116" s="34" t="s">
        <v>622</v>
      </c>
      <c r="G116" s="13" t="b">
        <f t="shared" si="7"/>
        <v>0</v>
      </c>
      <c r="H116" s="15">
        <v>1</v>
      </c>
      <c r="I116" s="15">
        <v>2</v>
      </c>
      <c r="J116" s="15">
        <v>3</v>
      </c>
      <c r="K116" s="15">
        <v>4</v>
      </c>
      <c r="L116" s="15">
        <v>5</v>
      </c>
      <c r="M116" s="15">
        <v>6</v>
      </c>
    </row>
    <row r="117" spans="1:13" ht="18" customHeight="1" x14ac:dyDescent="0.3">
      <c r="A117" s="13" t="s">
        <v>434</v>
      </c>
      <c r="B117" s="8" t="s">
        <v>130</v>
      </c>
      <c r="C117" s="8" t="s">
        <v>296</v>
      </c>
      <c r="D117" s="34" t="s">
        <v>622</v>
      </c>
      <c r="G117" s="13" t="b">
        <f t="shared" si="7"/>
        <v>0</v>
      </c>
      <c r="H117" s="15">
        <v>1</v>
      </c>
      <c r="I117" s="15">
        <v>2</v>
      </c>
      <c r="J117" s="15">
        <v>3</v>
      </c>
      <c r="K117" s="15">
        <v>4</v>
      </c>
      <c r="L117" s="15">
        <v>5</v>
      </c>
      <c r="M117" s="15">
        <v>6</v>
      </c>
    </row>
    <row r="118" spans="1:13" ht="18" customHeight="1" x14ac:dyDescent="0.3">
      <c r="A118" s="13" t="s">
        <v>434</v>
      </c>
      <c r="B118" s="8" t="s">
        <v>131</v>
      </c>
      <c r="C118" s="8" t="s">
        <v>297</v>
      </c>
      <c r="D118" s="34" t="s">
        <v>622</v>
      </c>
      <c r="G118" s="13" t="b">
        <f t="shared" si="7"/>
        <v>0</v>
      </c>
      <c r="H118" s="15">
        <v>1</v>
      </c>
      <c r="I118" s="15">
        <v>2</v>
      </c>
      <c r="J118" s="15">
        <v>3</v>
      </c>
      <c r="K118" s="15">
        <v>4</v>
      </c>
      <c r="L118" s="15">
        <v>5</v>
      </c>
      <c r="M118" s="15">
        <v>6</v>
      </c>
    </row>
    <row r="119" spans="1:13" ht="18" customHeight="1" x14ac:dyDescent="0.3">
      <c r="A119" s="13" t="s">
        <v>434</v>
      </c>
      <c r="B119" s="8" t="s">
        <v>132</v>
      </c>
      <c r="C119" s="8" t="s">
        <v>57</v>
      </c>
      <c r="D119" s="35" t="s">
        <v>490</v>
      </c>
      <c r="G119" s="13" t="b">
        <f t="shared" si="7"/>
        <v>0</v>
      </c>
      <c r="H119" s="15">
        <v>1</v>
      </c>
      <c r="I119" s="15">
        <v>2</v>
      </c>
      <c r="J119" s="15">
        <v>3</v>
      </c>
      <c r="K119" s="15">
        <v>4</v>
      </c>
      <c r="L119" s="15">
        <v>5</v>
      </c>
      <c r="M119" s="15">
        <v>6</v>
      </c>
    </row>
    <row r="120" spans="1:13" ht="18" customHeight="1" x14ac:dyDescent="0.3">
      <c r="A120" s="13" t="s">
        <v>434</v>
      </c>
      <c r="B120" s="8" t="s">
        <v>133</v>
      </c>
      <c r="C120" s="8" t="s">
        <v>58</v>
      </c>
      <c r="D120" s="35" t="s">
        <v>490</v>
      </c>
      <c r="G120" s="13" t="b">
        <f t="shared" si="7"/>
        <v>0</v>
      </c>
      <c r="H120" s="15">
        <v>1</v>
      </c>
      <c r="I120" s="15">
        <v>2</v>
      </c>
      <c r="J120" s="15">
        <v>3</v>
      </c>
      <c r="K120" s="15">
        <v>4</v>
      </c>
      <c r="L120" s="15">
        <v>5</v>
      </c>
      <c r="M120" s="15">
        <v>6</v>
      </c>
    </row>
    <row r="121" spans="1:13" ht="18" customHeight="1" x14ac:dyDescent="0.3">
      <c r="A121" s="13" t="s">
        <v>434</v>
      </c>
      <c r="B121" s="8" t="s">
        <v>134</v>
      </c>
      <c r="C121" s="8" t="s">
        <v>59</v>
      </c>
      <c r="D121" s="35" t="s">
        <v>490</v>
      </c>
      <c r="G121" s="13" t="b">
        <f t="shared" si="7"/>
        <v>0</v>
      </c>
      <c r="H121" s="15">
        <v>1</v>
      </c>
      <c r="I121" s="15">
        <v>2</v>
      </c>
      <c r="J121" s="15">
        <v>3</v>
      </c>
      <c r="K121" s="15">
        <v>4</v>
      </c>
      <c r="L121" s="15">
        <v>5</v>
      </c>
      <c r="M121" s="15">
        <v>6</v>
      </c>
    </row>
    <row r="122" spans="1:13" ht="27" customHeight="1" x14ac:dyDescent="0.3">
      <c r="A122" s="13" t="s">
        <v>433</v>
      </c>
      <c r="B122" s="8">
        <v>34</v>
      </c>
      <c r="C122" s="8" t="s">
        <v>591</v>
      </c>
      <c r="D122" s="39" t="s">
        <v>587</v>
      </c>
      <c r="E122" s="40" t="s">
        <v>590</v>
      </c>
      <c r="G122" s="13" t="b">
        <f t="shared" si="7"/>
        <v>0</v>
      </c>
      <c r="H122" s="15">
        <v>1</v>
      </c>
      <c r="I122" s="15">
        <v>2</v>
      </c>
      <c r="J122" s="15">
        <v>3</v>
      </c>
      <c r="K122" s="15">
        <v>4</v>
      </c>
      <c r="L122" s="15">
        <v>5</v>
      </c>
      <c r="M122" s="15">
        <v>6</v>
      </c>
    </row>
  </sheetData>
  <sheetProtection algorithmName="SHA-512" hashValue="Mk2Mk79cxXzKgf5E05QFIqE58s0hNrj10w9zfogcrFpgZR/+IC0WMRiHSB9BU07PTM5+ShyJnRrhZSYKAvffjQ==" saltValue="ToiRDFUo4nFc6IUOdWBwvQ==" spinCount="100000" sheet="1" objects="1" scenarios="1" selectLockedCells="1"/>
  <mergeCells count="5">
    <mergeCell ref="B44:D44"/>
    <mergeCell ref="B14:D14"/>
    <mergeCell ref="B67:D67"/>
    <mergeCell ref="B4:D4"/>
    <mergeCell ref="B3:D3"/>
  </mergeCells>
  <conditionalFormatting sqref="E6">
    <cfRule type="expression" dxfId="13" priority="14">
      <formula>$D$6="Ja, anders namelijk"</formula>
    </cfRule>
  </conditionalFormatting>
  <conditionalFormatting sqref="B6:D6 B7:C7 B8:D13 E16:E18 E20:E22 B27:C27 B28:D31 B32:C32 B45:D47 B48:C48 B49:D53 B54:C54 B55:D57 B62:C62 B63:D66 B68:D72 B98:C98 B73:C73 B74:D97 B99:D121 B33:D37 B58:C58 B122:C122 B39:D43 B38:C38 B15:D26 B59:D61">
    <cfRule type="expression" dxfId="12" priority="10">
      <formula>$G6</formula>
    </cfRule>
  </conditionalFormatting>
  <conditionalFormatting sqref="D122">
    <cfRule type="expression" dxfId="11" priority="4">
      <formula>$G122</formula>
    </cfRule>
  </conditionalFormatting>
  <conditionalFormatting sqref="E122">
    <cfRule type="expression" dxfId="10" priority="3">
      <formula>$G122</formula>
    </cfRule>
  </conditionalFormatting>
  <conditionalFormatting sqref="D38">
    <cfRule type="expression" dxfId="9" priority="2">
      <formula>$G38</formula>
    </cfRule>
  </conditionalFormatting>
  <conditionalFormatting sqref="E38">
    <cfRule type="expression" dxfId="8" priority="1">
      <formula>$G38</formula>
    </cfRule>
  </conditionalFormatting>
  <dataValidations count="6">
    <dataValidation allowBlank="1" showInputMessage="1" showErrorMessage="1" error="Voer een jaartal in aub." sqref="D32 D7 D25 E15 D27 E19 D16:D18 D20:D22" xr:uid="{41AA5444-96BD-4572-A7A6-A48C3B2E1033}"/>
    <dataValidation type="date" allowBlank="1" showInputMessage="1" showErrorMessage="1" error="Voer een geldige datum (dd-mm-jjjj) in aub!" sqref="D124" xr:uid="{6B41D1E1-328D-41D8-A569-1E24FE8EBF02}">
      <formula1>36526</formula1>
      <formula2>44926</formula2>
    </dataValidation>
    <dataValidation type="whole" allowBlank="1" showInputMessage="1" showErrorMessage="1" error="Voer een geheel getal in aub." sqref="E16:E18 E20:E22 D45:D47" xr:uid="{8B2CF5CF-105F-4E2F-B68B-7C567BD1C20D}">
      <formula1>0</formula1>
      <formula2>999999</formula2>
    </dataValidation>
    <dataValidation type="decimal" allowBlank="1" showInputMessage="1" showErrorMessage="1" error="Voer een getal in aub." sqref="D69:D70 D119:D121 D8:D13 D94:D96" xr:uid="{2599F5E7-8A66-424E-BCDA-4836C7A72156}">
      <formula1>0</formula1>
      <formula2>999999</formula2>
    </dataValidation>
    <dataValidation type="whole" allowBlank="1" showInputMessage="1" showErrorMessage="1" error="Voer een geheel getal in aub." sqref="D43" xr:uid="{DCCAFA7C-AE24-4B9D-A39F-67280DD78216}">
      <formula1>0</formula1>
      <formula2>9999999</formula2>
    </dataValidation>
    <dataValidation type="decimal" allowBlank="1" showInputMessage="1" showErrorMessage="1" error="Voer een percentage (0-100%) in aub." sqref="D97 D15 D19 D23 D39:D42 D72" xr:uid="{BF18FB7E-E27C-44E4-94CD-85B6171029C1}">
      <formula1>0</formula1>
      <formula2>1</formula2>
    </dataValidation>
  </dataValidations>
  <pageMargins left="0.7" right="0.7" top="0.75" bottom="0.75" header="0.3" footer="0.3"/>
  <pageSetup paperSize="9" orientation="portrait" r:id="rId1"/>
  <ignoredErrors>
    <ignoredError sqref="G25 G39" 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C33A56BA-E29A-485D-A3BB-508459CE85D8}">
          <x14:formula1>
            <xm:f>Lists!$A$1:$A$2</xm:f>
          </x14:formula1>
          <xm:sqref>D68 D71 D74:D93 D55:D56 D99:D118 D37 D61</xm:sqref>
        </x14:dataValidation>
        <x14:dataValidation type="list" allowBlank="1" showInputMessage="1" showErrorMessage="1" error="Voer een jaartal in aub." xr:uid="{8EFD324D-034E-41B1-BFF8-6274387DC6A2}">
          <x14:formula1>
            <xm:f>Lists!$B$1:$B$5</xm:f>
          </x14:formula1>
          <xm:sqref>D28:D31 D33:D36</xm:sqref>
        </x14:dataValidation>
        <x14:dataValidation type="list" allowBlank="1" showInputMessage="1" showErrorMessage="1" xr:uid="{3C487E66-FCCC-4E67-A896-6259175115F3}">
          <x14:formula1>
            <xm:f>Lists!$C$1:$C$4</xm:f>
          </x14:formula1>
          <xm:sqref>D49:D53 D57 D63:D66 D24 D26 D59:D60</xm:sqref>
        </x14:dataValidation>
        <x14:dataValidation type="list" allowBlank="1" showInputMessage="1" showErrorMessage="1" xr:uid="{90BD8D8E-7D42-4CEC-AE09-35B3065FF106}">
          <x14:formula1>
            <xm:f>Lists!$A$7:$A$12</xm:f>
          </x14:formula1>
          <xm:sqref>D5</xm:sqref>
        </x14:dataValidation>
        <x14:dataValidation type="list" allowBlank="1" showInputMessage="1" showErrorMessage="1" xr:uid="{D413EFEA-3E96-4C86-AE84-D573224893CF}">
          <x14:formula1>
            <xm:f>Lists!$C$7:$C$12</xm:f>
          </x14:formula1>
          <xm:sqref>D6</xm:sqref>
        </x14:dataValidation>
        <x14:dataValidation type="list" allowBlank="1" showInputMessage="1" showErrorMessage="1" xr:uid="{6C999C9A-3A0D-4BC1-B7AF-55FE175D2151}">
          <x14:formula1>
            <xm:f>Lists!$B$15:$B$23</xm:f>
          </x14:formula1>
          <xm:sqref>E38 E122</xm:sqref>
        </x14:dataValidation>
        <x14:dataValidation type="list" allowBlank="1" showInputMessage="1" showErrorMessage="1" xr:uid="{B5ADB1E6-3773-49C8-BA3A-BCE0A922771F}">
          <x14:formula1>
            <xm:f>Lists!$A$14:$A$25</xm:f>
          </x14:formula1>
          <xm:sqref>D122 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E1B0D-E3D3-4AD2-AC9A-8ECAB486700B}">
  <dimension ref="A1:O132"/>
  <sheetViews>
    <sheetView zoomScaleNormal="100" workbookViewId="0">
      <selection activeCell="D5" sqref="D5"/>
    </sheetView>
  </sheetViews>
  <sheetFormatPr defaultColWidth="8.88671875" defaultRowHeight="14.4" x14ac:dyDescent="0.3"/>
  <cols>
    <col min="1" max="1" width="6.6640625" style="13" customWidth="1"/>
    <col min="2" max="2" width="6.6640625" style="12" customWidth="1"/>
    <col min="3" max="3" width="85.6640625" style="12" customWidth="1"/>
    <col min="4" max="4" width="48" style="12" customWidth="1"/>
    <col min="5" max="5" width="22.33203125" style="12" customWidth="1"/>
    <col min="6" max="6" width="11.44140625" style="1" customWidth="1"/>
    <col min="7" max="7" width="10.6640625" style="13" customWidth="1"/>
    <col min="8" max="13" width="8.88671875" style="15"/>
    <col min="14" max="15" width="8.88671875" style="16"/>
    <col min="16" max="16384" width="8.88671875" style="12"/>
  </cols>
  <sheetData>
    <row r="1" spans="1:15" s="17" customFormat="1" ht="15" customHeight="1" x14ac:dyDescent="0.2">
      <c r="A1" s="13" t="s">
        <v>0</v>
      </c>
      <c r="B1" s="13" t="s">
        <v>0</v>
      </c>
      <c r="C1" s="13" t="s">
        <v>0</v>
      </c>
      <c r="D1" s="13" t="s">
        <v>0</v>
      </c>
      <c r="E1" s="13" t="s">
        <v>0</v>
      </c>
      <c r="F1" s="13" t="s">
        <v>0</v>
      </c>
      <c r="G1" s="13" t="s">
        <v>0</v>
      </c>
      <c r="H1" s="15" t="s">
        <v>406</v>
      </c>
      <c r="I1" s="15" t="s">
        <v>23</v>
      </c>
      <c r="J1" s="15" t="s">
        <v>21</v>
      </c>
      <c r="K1" s="15" t="s">
        <v>22</v>
      </c>
      <c r="L1" s="15" t="s">
        <v>24</v>
      </c>
      <c r="M1" s="15" t="s">
        <v>25</v>
      </c>
      <c r="N1" s="16"/>
      <c r="O1" s="16"/>
    </row>
    <row r="2" spans="1:15" ht="15" customHeight="1" x14ac:dyDescent="0.3">
      <c r="B2" s="1"/>
      <c r="C2" s="1"/>
      <c r="D2" s="1"/>
      <c r="E2" s="1"/>
      <c r="G2" s="14"/>
    </row>
    <row r="3" spans="1:15" ht="66" customHeight="1" x14ac:dyDescent="0.3">
      <c r="B3" s="52" t="s">
        <v>479</v>
      </c>
      <c r="C3" s="52"/>
      <c r="D3" s="52"/>
    </row>
    <row r="4" spans="1:15" ht="21" customHeight="1" x14ac:dyDescent="0.3">
      <c r="A4" s="13" t="s">
        <v>432</v>
      </c>
      <c r="B4" s="49" t="s">
        <v>90</v>
      </c>
      <c r="C4" s="50"/>
      <c r="D4" s="51"/>
      <c r="E4" s="1" t="str">
        <f>'Gedrag&amp;Cultuur'!E5</f>
        <v/>
      </c>
    </row>
    <row r="5" spans="1:15" ht="27" customHeight="1" x14ac:dyDescent="0.3">
      <c r="A5" s="13" t="s">
        <v>433</v>
      </c>
      <c r="B5" s="8">
        <v>1</v>
      </c>
      <c r="C5" s="8" t="s">
        <v>588</v>
      </c>
      <c r="D5" s="39" t="s">
        <v>587</v>
      </c>
      <c r="E5" s="40" t="s">
        <v>590</v>
      </c>
      <c r="G5" s="13" t="b">
        <f>AND($H5&lt;&gt;$E$4,$I5&lt;&gt;$E$4,$J5&lt;&gt;$E$4,$K5&lt;&gt;$E$4,$L5&lt;&gt;$E$4,$M5&lt;&gt;$E$4,$N5&lt;&gt;$E$4)</f>
        <v>0</v>
      </c>
      <c r="J5" s="15">
        <v>3</v>
      </c>
    </row>
    <row r="6" spans="1:15" ht="27" customHeight="1" x14ac:dyDescent="0.3">
      <c r="A6" s="13" t="s">
        <v>433</v>
      </c>
      <c r="B6" s="8">
        <v>2</v>
      </c>
      <c r="C6" s="8" t="s">
        <v>91</v>
      </c>
      <c r="D6" s="34" t="s">
        <v>623</v>
      </c>
      <c r="G6" s="13" t="b">
        <f>AND($H6&lt;&gt;$E$4,$I6&lt;&gt;$E$4,$J6&lt;&gt;$E$4,$K6&lt;&gt;$E$4,$L6&lt;&gt;$E$4,$M6&lt;&gt;$E$4,$N6&lt;&gt;$E$4)</f>
        <v>0</v>
      </c>
      <c r="J6" s="15">
        <v>3</v>
      </c>
      <c r="L6" s="15">
        <v>5</v>
      </c>
    </row>
    <row r="7" spans="1:15" ht="27" customHeight="1" x14ac:dyDescent="0.3">
      <c r="A7" s="13" t="s">
        <v>434</v>
      </c>
      <c r="B7" s="8" t="s">
        <v>94</v>
      </c>
      <c r="C7" s="8" t="s">
        <v>92</v>
      </c>
      <c r="D7" s="34" t="s">
        <v>624</v>
      </c>
      <c r="G7" s="13" t="b">
        <f>AND($H7&lt;&gt;$E$4,$I7&lt;&gt;$E$4,$J7&lt;&gt;$E$4,$K7&lt;&gt;$E$4,$L7&lt;&gt;$E$4,$M7&lt;&gt;$E$4,$N7&lt;&gt;$E$4)</f>
        <v>0</v>
      </c>
      <c r="J7" s="15">
        <v>3</v>
      </c>
      <c r="L7" s="15">
        <v>5</v>
      </c>
      <c r="M7" s="15">
        <v>6</v>
      </c>
    </row>
    <row r="8" spans="1:15" ht="18" customHeight="1" x14ac:dyDescent="0.3">
      <c r="A8" s="13" t="s">
        <v>434</v>
      </c>
      <c r="B8" s="8" t="s">
        <v>95</v>
      </c>
      <c r="C8" s="8" t="s">
        <v>93</v>
      </c>
      <c r="D8" s="38" t="s">
        <v>88</v>
      </c>
      <c r="G8" s="13" t="b">
        <f>OR(AND($H8&lt;&gt;$E$4,$I8&lt;&gt;$E$4,$J8&lt;&gt;$E$4,$K8&lt;&gt;$E$4,$L8&lt;&gt;$E$4,$M8&lt;&gt;$E$4,$N8&lt;&gt;$E$4), $D$7="Nee", $D$7="N.v.t., want geen aandeelhouder")</f>
        <v>0</v>
      </c>
      <c r="J8" s="15">
        <v>3</v>
      </c>
      <c r="L8" s="15">
        <v>5</v>
      </c>
      <c r="M8" s="15">
        <v>6</v>
      </c>
    </row>
    <row r="9" spans="1:15" ht="18" customHeight="1" x14ac:dyDescent="0.3">
      <c r="A9" s="13" t="s">
        <v>434</v>
      </c>
      <c r="B9" s="8" t="s">
        <v>8</v>
      </c>
      <c r="C9" s="8" t="s">
        <v>96</v>
      </c>
      <c r="D9" s="34" t="s">
        <v>625</v>
      </c>
      <c r="G9" s="13" t="b">
        <f>AND($H9&lt;&gt;$E$4,$I9&lt;&gt;$E$4,$J9&lt;&gt;$E$4,$K9&lt;&gt;$E$4,$L9&lt;&gt;$E$4,$M9&lt;&gt;$E$4,$N9&lt;&gt;$E$4)</f>
        <v>0</v>
      </c>
      <c r="H9" s="15">
        <v>1</v>
      </c>
      <c r="I9" s="15">
        <v>2</v>
      </c>
      <c r="J9" s="15">
        <v>3</v>
      </c>
      <c r="K9" s="15">
        <v>4</v>
      </c>
      <c r="L9" s="15">
        <v>5</v>
      </c>
      <c r="M9" s="15">
        <v>6</v>
      </c>
    </row>
    <row r="10" spans="1:15" ht="18" customHeight="1" x14ac:dyDescent="0.3">
      <c r="A10" s="13" t="s">
        <v>434</v>
      </c>
      <c r="B10" s="8" t="s">
        <v>9</v>
      </c>
      <c r="C10" s="8" t="s">
        <v>97</v>
      </c>
      <c r="D10" s="34" t="s">
        <v>625</v>
      </c>
      <c r="G10" s="13" t="b">
        <f>AND($H10&lt;&gt;$E$4,$I10&lt;&gt;$E$4,$J10&lt;&gt;$E$4,$K10&lt;&gt;$E$4,$L10&lt;&gt;$E$4,$M10&lt;&gt;$E$4,$N10&lt;&gt;$E$4)</f>
        <v>0</v>
      </c>
      <c r="H10" s="15">
        <v>1</v>
      </c>
      <c r="I10" s="15">
        <v>2</v>
      </c>
      <c r="J10" s="15">
        <v>3</v>
      </c>
      <c r="K10" s="15">
        <v>4</v>
      </c>
      <c r="L10" s="15">
        <v>5</v>
      </c>
      <c r="M10" s="15">
        <v>6</v>
      </c>
    </row>
    <row r="11" spans="1:15" ht="18" customHeight="1" x14ac:dyDescent="0.3">
      <c r="A11" s="13" t="s">
        <v>434</v>
      </c>
      <c r="B11" s="7" t="s">
        <v>100</v>
      </c>
      <c r="C11" s="8" t="s">
        <v>98</v>
      </c>
      <c r="D11" s="34" t="s">
        <v>625</v>
      </c>
      <c r="G11" s="13" t="b">
        <f>OR(AND($H11&lt;&gt;$E$4,$I11&lt;&gt;$E$4,$J11&lt;&gt;$E$4,$K11&lt;&gt;$E$4,$L11&lt;&gt;$E$4,$M11&lt;&gt;$E$4,$N11&lt;&gt;$E$4),'Gedrag&amp;Cultuur'!$D$6="Nee")</f>
        <v>0</v>
      </c>
      <c r="H11" s="15">
        <v>1</v>
      </c>
      <c r="I11" s="15">
        <v>2</v>
      </c>
      <c r="J11" s="15">
        <v>3</v>
      </c>
      <c r="K11" s="15">
        <v>4</v>
      </c>
      <c r="L11" s="15">
        <v>5</v>
      </c>
      <c r="M11" s="15">
        <v>6</v>
      </c>
    </row>
    <row r="12" spans="1:15" ht="18" customHeight="1" x14ac:dyDescent="0.3">
      <c r="A12" s="13" t="s">
        <v>434</v>
      </c>
      <c r="B12" s="8" t="s">
        <v>101</v>
      </c>
      <c r="C12" s="8" t="s">
        <v>99</v>
      </c>
      <c r="D12" s="34" t="s">
        <v>625</v>
      </c>
      <c r="G12" s="13" t="b">
        <f>OR(AND($H12&lt;&gt;$E$4,$I12&lt;&gt;$E$4,$J12&lt;&gt;$E$4,$K12&lt;&gt;$E$4,$L12&lt;&gt;$E$4,$M12&lt;&gt;$E$4,$N12&lt;&gt;$E$4), 'Gedrag&amp;Cultuur'!$D$6="Nee")</f>
        <v>0</v>
      </c>
      <c r="H12" s="15">
        <v>1</v>
      </c>
      <c r="I12" s="15">
        <v>2</v>
      </c>
      <c r="J12" s="15">
        <v>3</v>
      </c>
      <c r="K12" s="15">
        <v>4</v>
      </c>
      <c r="L12" s="15">
        <v>5</v>
      </c>
      <c r="M12" s="15">
        <v>6</v>
      </c>
    </row>
    <row r="13" spans="1:15" ht="27" customHeight="1" x14ac:dyDescent="0.3">
      <c r="A13" s="13" t="s">
        <v>433</v>
      </c>
      <c r="B13" s="8">
        <v>5</v>
      </c>
      <c r="C13" s="8" t="s">
        <v>102</v>
      </c>
      <c r="D13" s="34" t="s">
        <v>622</v>
      </c>
      <c r="G13" s="13" t="b">
        <f>AND($H13&lt;&gt;$E$4,$I13&lt;&gt;$E$4,$J13&lt;&gt;$E$4,$K13&lt;&gt;$E$4,$L13&lt;&gt;$E$4,$M13&lt;&gt;$E$4,$N13&lt;&gt;$E$4)</f>
        <v>0</v>
      </c>
      <c r="H13" s="15">
        <v>1</v>
      </c>
      <c r="I13" s="15">
        <v>2</v>
      </c>
      <c r="J13" s="15">
        <v>3</v>
      </c>
      <c r="K13" s="15">
        <v>4</v>
      </c>
      <c r="L13" s="15">
        <v>5</v>
      </c>
      <c r="M13" s="15">
        <v>6</v>
      </c>
    </row>
    <row r="14" spans="1:15" ht="18" customHeight="1" x14ac:dyDescent="0.3">
      <c r="A14" s="13" t="s">
        <v>434</v>
      </c>
      <c r="B14" s="8" t="s">
        <v>11</v>
      </c>
      <c r="C14" s="8" t="s">
        <v>104</v>
      </c>
      <c r="D14" s="34" t="s">
        <v>622</v>
      </c>
      <c r="G14" s="13" t="b">
        <f>AND($H14&lt;&gt;$E$4,$I14&lt;&gt;$E$4,$J14&lt;&gt;$E$4,$K14&lt;&gt;$E$4,$L14&lt;&gt;$E$4,$M14&lt;&gt;$E$4,$N14&lt;&gt;$E$4)</f>
        <v>0</v>
      </c>
      <c r="H14" s="15">
        <v>1</v>
      </c>
      <c r="I14" s="15">
        <v>2</v>
      </c>
      <c r="J14" s="15">
        <v>3</v>
      </c>
      <c r="K14" s="15">
        <v>4</v>
      </c>
      <c r="L14" s="15">
        <v>5</v>
      </c>
      <c r="M14" s="15">
        <v>6</v>
      </c>
    </row>
    <row r="15" spans="1:15" ht="18" customHeight="1" x14ac:dyDescent="0.3">
      <c r="A15" s="13" t="s">
        <v>434</v>
      </c>
      <c r="B15" s="8" t="s">
        <v>12</v>
      </c>
      <c r="C15" s="8" t="s">
        <v>103</v>
      </c>
      <c r="D15" s="34" t="s">
        <v>622</v>
      </c>
      <c r="G15" s="13" t="b">
        <f>OR(AND($H15&lt;&gt;$E$4,$I15&lt;&gt;$E$4,$J15&lt;&gt;$E$4,$K15&lt;&gt;$E$4,$L15&lt;&gt;$E$4,$M15&lt;&gt;$E$4,$N15&lt;&gt;$E$4), 'Gedrag&amp;Cultuur'!$D$6="Nee")</f>
        <v>0</v>
      </c>
      <c r="H15" s="15">
        <v>1</v>
      </c>
      <c r="I15" s="15">
        <v>2</v>
      </c>
      <c r="J15" s="15">
        <v>3</v>
      </c>
      <c r="K15" s="15">
        <v>4</v>
      </c>
      <c r="L15" s="15">
        <v>5</v>
      </c>
      <c r="M15" s="15">
        <v>6</v>
      </c>
    </row>
    <row r="16" spans="1:15" ht="27" customHeight="1" x14ac:dyDescent="0.3">
      <c r="A16" s="13" t="s">
        <v>434</v>
      </c>
      <c r="B16" s="8" t="s">
        <v>14</v>
      </c>
      <c r="C16" s="8" t="s">
        <v>105</v>
      </c>
      <c r="D16" s="34" t="s">
        <v>622</v>
      </c>
      <c r="G16" s="13" t="b">
        <f>AND($H16&lt;&gt;$E$4,$I16&lt;&gt;$E$4,$J16&lt;&gt;$E$4,$K16&lt;&gt;$E$4,$L16&lt;&gt;$E$4,$M16&lt;&gt;$E$4,$N16&lt;&gt;$E$4)</f>
        <v>0</v>
      </c>
      <c r="H16" s="15">
        <v>1</v>
      </c>
      <c r="I16" s="15">
        <v>2</v>
      </c>
      <c r="J16" s="15">
        <v>3</v>
      </c>
      <c r="K16" s="15">
        <v>4</v>
      </c>
      <c r="L16" s="15">
        <v>5</v>
      </c>
      <c r="M16" s="15">
        <v>6</v>
      </c>
    </row>
    <row r="17" spans="1:13" ht="27" customHeight="1" x14ac:dyDescent="0.3">
      <c r="A17" s="13" t="s">
        <v>434</v>
      </c>
      <c r="B17" s="8" t="s">
        <v>15</v>
      </c>
      <c r="C17" s="8" t="s">
        <v>106</v>
      </c>
      <c r="D17" s="34" t="s">
        <v>622</v>
      </c>
      <c r="G17" s="13" t="b">
        <f>OR(AND($H17&lt;&gt;$E$4,$I17&lt;&gt;$E$4,$J17&lt;&gt;$E$4,$K17&lt;&gt;$E$4,$L17&lt;&gt;$E$4,$M17&lt;&gt;$E$4,$N17&lt;&gt;$E$4), 'Gedrag&amp;Cultuur'!$D$6="Nee")</f>
        <v>0</v>
      </c>
      <c r="H17" s="15">
        <v>1</v>
      </c>
      <c r="I17" s="15">
        <v>2</v>
      </c>
      <c r="J17" s="15">
        <v>3</v>
      </c>
      <c r="K17" s="15">
        <v>4</v>
      </c>
      <c r="L17" s="15">
        <v>5</v>
      </c>
      <c r="M17" s="15">
        <v>6</v>
      </c>
    </row>
    <row r="18" spans="1:13" ht="18" customHeight="1" x14ac:dyDescent="0.3">
      <c r="A18" s="13" t="s">
        <v>433</v>
      </c>
      <c r="B18" s="8">
        <v>8</v>
      </c>
      <c r="C18" s="8" t="s">
        <v>112</v>
      </c>
      <c r="D18" s="34" t="s">
        <v>622</v>
      </c>
      <c r="G18" s="13" t="b">
        <f t="shared" ref="G18:G24" si="0">AND($H18&lt;&gt;$E$4,$I18&lt;&gt;$E$4,$J18&lt;&gt;$E$4,$K18&lt;&gt;$E$4,$L18&lt;&gt;$E$4,$M18&lt;&gt;$E$4,$N18&lt;&gt;$E$4)</f>
        <v>0</v>
      </c>
      <c r="H18" s="15">
        <v>1</v>
      </c>
      <c r="I18" s="15">
        <v>2</v>
      </c>
      <c r="J18" s="15">
        <v>3</v>
      </c>
      <c r="L18" s="15">
        <v>5</v>
      </c>
      <c r="M18" s="15">
        <v>6</v>
      </c>
    </row>
    <row r="19" spans="1:13" ht="27" customHeight="1" x14ac:dyDescent="0.3">
      <c r="A19" s="13" t="s">
        <v>433</v>
      </c>
      <c r="B19" s="8">
        <v>9</v>
      </c>
      <c r="C19" s="8" t="s">
        <v>107</v>
      </c>
      <c r="D19" s="34" t="s">
        <v>622</v>
      </c>
      <c r="G19" s="13" t="b">
        <f t="shared" si="0"/>
        <v>0</v>
      </c>
      <c r="H19" s="15">
        <v>1</v>
      </c>
      <c r="I19" s="15">
        <v>2</v>
      </c>
      <c r="J19" s="15">
        <v>3</v>
      </c>
      <c r="L19" s="15">
        <v>5</v>
      </c>
      <c r="M19" s="15">
        <v>6</v>
      </c>
    </row>
    <row r="20" spans="1:13" ht="27" customHeight="1" x14ac:dyDescent="0.3">
      <c r="A20" s="13" t="s">
        <v>433</v>
      </c>
      <c r="B20" s="8">
        <v>10</v>
      </c>
      <c r="C20" s="8" t="s">
        <v>108</v>
      </c>
      <c r="D20" s="34" t="s">
        <v>622</v>
      </c>
      <c r="G20" s="13" t="b">
        <f t="shared" si="0"/>
        <v>0</v>
      </c>
      <c r="K20" s="15">
        <v>4</v>
      </c>
    </row>
    <row r="21" spans="1:13" ht="36" customHeight="1" x14ac:dyDescent="0.3">
      <c r="A21" s="13" t="s">
        <v>433</v>
      </c>
      <c r="B21" s="8">
        <v>11</v>
      </c>
      <c r="C21" s="8" t="s">
        <v>109</v>
      </c>
      <c r="D21" s="34" t="s">
        <v>626</v>
      </c>
      <c r="E21" s="19" t="s">
        <v>0</v>
      </c>
      <c r="G21" s="13" t="b">
        <f t="shared" si="0"/>
        <v>0</v>
      </c>
      <c r="H21" s="15">
        <v>1</v>
      </c>
      <c r="I21" s="15">
        <v>2</v>
      </c>
      <c r="J21" s="15">
        <v>3</v>
      </c>
      <c r="L21" s="15">
        <v>5</v>
      </c>
      <c r="M21" s="15">
        <v>6</v>
      </c>
    </row>
    <row r="22" spans="1:13" ht="18" customHeight="1" x14ac:dyDescent="0.3">
      <c r="A22" s="13" t="s">
        <v>433</v>
      </c>
      <c r="B22" s="8">
        <v>12</v>
      </c>
      <c r="C22" s="8" t="s">
        <v>309</v>
      </c>
      <c r="D22" s="34" t="s">
        <v>622</v>
      </c>
      <c r="G22" s="13" t="b">
        <f t="shared" si="0"/>
        <v>0</v>
      </c>
      <c r="L22" s="15">
        <v>5</v>
      </c>
    </row>
    <row r="23" spans="1:13" ht="27" customHeight="1" x14ac:dyDescent="0.3">
      <c r="A23" s="13" t="s">
        <v>433</v>
      </c>
      <c r="B23" s="8">
        <v>13</v>
      </c>
      <c r="C23" s="8" t="s">
        <v>110</v>
      </c>
      <c r="D23" s="34" t="s">
        <v>622</v>
      </c>
      <c r="G23" s="13" t="b">
        <f t="shared" si="0"/>
        <v>0</v>
      </c>
      <c r="L23" s="15">
        <v>5</v>
      </c>
    </row>
    <row r="24" spans="1:13" ht="27" customHeight="1" x14ac:dyDescent="0.3">
      <c r="A24" s="13" t="s">
        <v>433</v>
      </c>
      <c r="B24" s="8">
        <v>14</v>
      </c>
      <c r="C24" s="8" t="s">
        <v>111</v>
      </c>
      <c r="D24" s="34" t="s">
        <v>627</v>
      </c>
      <c r="G24" s="13" t="b">
        <f t="shared" si="0"/>
        <v>0</v>
      </c>
      <c r="L24" s="15">
        <v>5</v>
      </c>
    </row>
    <row r="25" spans="1:13" ht="21" customHeight="1" x14ac:dyDescent="0.3">
      <c r="A25" s="13" t="s">
        <v>432</v>
      </c>
      <c r="B25" s="49" t="s">
        <v>113</v>
      </c>
      <c r="C25" s="50"/>
      <c r="D25" s="51"/>
    </row>
    <row r="26" spans="1:13" ht="27" customHeight="1" x14ac:dyDescent="0.3">
      <c r="A26" s="13" t="s">
        <v>434</v>
      </c>
      <c r="B26" s="8" t="s">
        <v>170</v>
      </c>
      <c r="C26" s="8" t="s">
        <v>526</v>
      </c>
      <c r="D26" s="34" t="s">
        <v>622</v>
      </c>
      <c r="G26" s="13" t="b">
        <f>AND($H26&lt;&gt;$E$4,$I26&lt;&gt;$E$4,$J26&lt;&gt;$E$4,$K26&lt;&gt;$E$4,$L26&lt;&gt;$E$4,$M26&lt;&gt;$E$4,$N26&lt;&gt;$E$4)</f>
        <v>0</v>
      </c>
      <c r="H26" s="15">
        <v>1</v>
      </c>
      <c r="I26" s="15">
        <v>2</v>
      </c>
      <c r="J26" s="15">
        <v>3</v>
      </c>
      <c r="K26" s="15">
        <v>4</v>
      </c>
      <c r="L26" s="15">
        <v>5</v>
      </c>
      <c r="M26" s="15">
        <v>6</v>
      </c>
    </row>
    <row r="27" spans="1:13" ht="27" customHeight="1" x14ac:dyDescent="0.3">
      <c r="A27" s="13" t="s">
        <v>434</v>
      </c>
      <c r="B27" s="8" t="s">
        <v>171</v>
      </c>
      <c r="C27" s="8" t="s">
        <v>527</v>
      </c>
      <c r="D27" s="34" t="s">
        <v>622</v>
      </c>
      <c r="G27" s="13" t="b">
        <f>OR(AND($H27&lt;&gt;$E$4,$I27&lt;&gt;$E$4,$J27&lt;&gt;$E$4,$K27&lt;&gt;$E$4,$L27&lt;&gt;$E$4,$M27&lt;&gt;$E$4,$N27&lt;&gt;$E$4), 'Gedrag&amp;Cultuur'!$D$6="Nee")</f>
        <v>0</v>
      </c>
      <c r="H27" s="15">
        <v>1</v>
      </c>
      <c r="I27" s="15">
        <v>2</v>
      </c>
      <c r="J27" s="15">
        <v>3</v>
      </c>
      <c r="K27" s="15">
        <v>4</v>
      </c>
      <c r="L27" s="15">
        <v>5</v>
      </c>
      <c r="M27" s="15">
        <v>6</v>
      </c>
    </row>
    <row r="28" spans="1:13" ht="18" customHeight="1" x14ac:dyDescent="0.3">
      <c r="A28" s="13" t="s">
        <v>433</v>
      </c>
      <c r="B28" s="8">
        <v>16</v>
      </c>
      <c r="C28" s="8" t="s">
        <v>446</v>
      </c>
      <c r="G28" s="13" t="b">
        <f>AND($H28&lt;&gt;$E$4,$I28&lt;&gt;$E$4,$J28&lt;&gt;$E$4,$K28&lt;&gt;$E$4,$L28&lt;&gt;$E$4,$M28&lt;&gt;$E$4,$N28&lt;&gt;$E$4)</f>
        <v>0</v>
      </c>
      <c r="H28" s="15">
        <v>1</v>
      </c>
      <c r="I28" s="15">
        <v>2</v>
      </c>
      <c r="J28" s="15">
        <v>3</v>
      </c>
      <c r="K28" s="15">
        <v>4</v>
      </c>
      <c r="L28" s="15">
        <v>5</v>
      </c>
      <c r="M28" s="15">
        <v>6</v>
      </c>
    </row>
    <row r="29" spans="1:13" ht="18" customHeight="1" x14ac:dyDescent="0.3">
      <c r="A29" s="13" t="s">
        <v>434</v>
      </c>
      <c r="B29" s="8" t="s">
        <v>172</v>
      </c>
      <c r="C29" s="8" t="s">
        <v>344</v>
      </c>
      <c r="D29" s="38" t="s">
        <v>88</v>
      </c>
      <c r="G29" s="13" t="b">
        <f>AND($H29&lt;&gt;$E$4,$I29&lt;&gt;$E$4,$J29&lt;&gt;$E$4,$K29&lt;&gt;$E$4,$L29&lt;&gt;$E$4,$M29&lt;&gt;$E$4,$N29&lt;&gt;$E$4)</f>
        <v>0</v>
      </c>
      <c r="H29" s="15">
        <v>1</v>
      </c>
      <c r="I29" s="15">
        <v>2</v>
      </c>
      <c r="J29" s="15">
        <v>3</v>
      </c>
      <c r="K29" s="15">
        <v>4</v>
      </c>
      <c r="L29" s="15">
        <v>5</v>
      </c>
      <c r="M29" s="15">
        <v>6</v>
      </c>
    </row>
    <row r="30" spans="1:13" ht="18" customHeight="1" x14ac:dyDescent="0.3">
      <c r="A30" s="13" t="s">
        <v>434</v>
      </c>
      <c r="B30" s="8" t="s">
        <v>173</v>
      </c>
      <c r="C30" s="8" t="s">
        <v>345</v>
      </c>
      <c r="D30" s="38" t="s">
        <v>88</v>
      </c>
      <c r="G30" s="13" t="b">
        <f>AND($H30&lt;&gt;$E$4,$I30&lt;&gt;$E$4,$J30&lt;&gt;$E$4,$K30&lt;&gt;$E$4,$L30&lt;&gt;$E$4,$M30&lt;&gt;$E$4,$N30&lt;&gt;$E$4)</f>
        <v>0</v>
      </c>
      <c r="H30" s="15">
        <v>1</v>
      </c>
      <c r="I30" s="15">
        <v>2</v>
      </c>
      <c r="J30" s="15">
        <v>3</v>
      </c>
      <c r="K30" s="15">
        <v>4</v>
      </c>
      <c r="L30" s="15">
        <v>5</v>
      </c>
      <c r="M30" s="15">
        <v>6</v>
      </c>
    </row>
    <row r="31" spans="1:13" ht="18" customHeight="1" x14ac:dyDescent="0.3">
      <c r="A31" s="13" t="s">
        <v>434</v>
      </c>
      <c r="B31" s="8" t="s">
        <v>528</v>
      </c>
      <c r="C31" s="8" t="s">
        <v>346</v>
      </c>
      <c r="D31" s="38" t="s">
        <v>88</v>
      </c>
      <c r="G31" s="13" t="b">
        <f>AND($H31&lt;&gt;$E$4,$I31&lt;&gt;$E$4,$J31&lt;&gt;$E$4,$K31&lt;&gt;$E$4,$L31&lt;&gt;$E$4,$M31&lt;&gt;$E$4,$N31&lt;&gt;$E$4)</f>
        <v>0</v>
      </c>
      <c r="H31" s="15">
        <v>1</v>
      </c>
      <c r="I31" s="15">
        <v>2</v>
      </c>
      <c r="J31" s="15">
        <v>3</v>
      </c>
      <c r="K31" s="15">
        <v>4</v>
      </c>
      <c r="L31" s="15">
        <v>5</v>
      </c>
      <c r="M31" s="15">
        <v>6</v>
      </c>
    </row>
    <row r="32" spans="1:13" ht="27" customHeight="1" x14ac:dyDescent="0.3">
      <c r="A32" s="13" t="s">
        <v>434</v>
      </c>
      <c r="B32" s="8" t="s">
        <v>529</v>
      </c>
      <c r="C32" s="8" t="s">
        <v>605</v>
      </c>
      <c r="D32" s="38" t="s">
        <v>88</v>
      </c>
      <c r="G32" s="13" t="b">
        <f>OR(AND($H32&lt;&gt;$E$4,$I32&lt;&gt;$E$4,$J32&lt;&gt;$E$4,$K32&lt;&gt;$E$4,$L32&lt;&gt;$E$4,$M32&lt;&gt;$E$4,$N32&lt;&gt;$E$4), 'Gedrag&amp;Cultuur'!$D$6="Nee")</f>
        <v>0</v>
      </c>
      <c r="H32" s="15">
        <v>1</v>
      </c>
      <c r="I32" s="15">
        <v>2</v>
      </c>
      <c r="J32" s="15">
        <v>3</v>
      </c>
      <c r="K32" s="15">
        <v>4</v>
      </c>
      <c r="L32" s="15">
        <v>5</v>
      </c>
      <c r="M32" s="15">
        <v>6</v>
      </c>
    </row>
    <row r="33" spans="1:13" ht="18" customHeight="1" x14ac:dyDescent="0.3">
      <c r="A33" s="13" t="s">
        <v>434</v>
      </c>
      <c r="B33" s="8" t="s">
        <v>530</v>
      </c>
      <c r="C33" s="8" t="s">
        <v>347</v>
      </c>
      <c r="D33" s="38" t="s">
        <v>88</v>
      </c>
      <c r="G33" s="13" t="b">
        <f>AND($H33&lt;&gt;$E$4,$I33&lt;&gt;$E$4,$J33&lt;&gt;$E$4,$K33&lt;&gt;$E$4,$L33&lt;&gt;$E$4,$M33&lt;&gt;$E$4,$N33&lt;&gt;$E$4)</f>
        <v>0</v>
      </c>
      <c r="H33" s="15">
        <v>1</v>
      </c>
      <c r="I33" s="15">
        <v>2</v>
      </c>
      <c r="J33" s="15">
        <v>3</v>
      </c>
      <c r="K33" s="15">
        <v>4</v>
      </c>
      <c r="L33" s="15">
        <v>5</v>
      </c>
      <c r="M33" s="15">
        <v>6</v>
      </c>
    </row>
    <row r="34" spans="1:13" ht="18" customHeight="1" x14ac:dyDescent="0.3">
      <c r="A34" s="13" t="s">
        <v>433</v>
      </c>
      <c r="B34" s="8">
        <v>17</v>
      </c>
      <c r="C34" s="8" t="s">
        <v>632</v>
      </c>
      <c r="G34" s="13" t="b">
        <f>OR(AND($H34&lt;&gt;$E$4,$I34&lt;&gt;$E$4,$J34&lt;&gt;$E$4,$K34&lt;&gt;$E$4,$L34&lt;&gt;$E$4,$M34&lt;&gt;$E$4,$N34&lt;&gt;$E$4), 'Gedrag&amp;Cultuur'!$D$6="Nee")</f>
        <v>0</v>
      </c>
      <c r="H34" s="15">
        <v>1</v>
      </c>
      <c r="I34" s="15">
        <v>2</v>
      </c>
      <c r="J34" s="15">
        <v>3</v>
      </c>
      <c r="K34" s="15">
        <v>4</v>
      </c>
      <c r="L34" s="15">
        <v>5</v>
      </c>
      <c r="M34" s="15">
        <v>6</v>
      </c>
    </row>
    <row r="35" spans="1:13" ht="18" customHeight="1" x14ac:dyDescent="0.3">
      <c r="A35" s="13" t="s">
        <v>434</v>
      </c>
      <c r="B35" s="8" t="s">
        <v>43</v>
      </c>
      <c r="C35" s="8" t="s">
        <v>344</v>
      </c>
      <c r="D35" s="38" t="s">
        <v>88</v>
      </c>
      <c r="G35" s="13" t="b">
        <f>OR(AND($H35&lt;&gt;$E$4,$I35&lt;&gt;$E$4,$J35&lt;&gt;$E$4,$K35&lt;&gt;$E$4,$L35&lt;&gt;$E$4,$M35&lt;&gt;$E$4,$N35&lt;&gt;$E$4), 'Gedrag&amp;Cultuur'!$D$6="Nee")</f>
        <v>0</v>
      </c>
      <c r="H35" s="15">
        <v>1</v>
      </c>
      <c r="I35" s="15">
        <v>2</v>
      </c>
      <c r="J35" s="15">
        <v>3</v>
      </c>
      <c r="K35" s="15">
        <v>4</v>
      </c>
      <c r="L35" s="15">
        <v>5</v>
      </c>
      <c r="M35" s="15">
        <v>6</v>
      </c>
    </row>
    <row r="36" spans="1:13" ht="18" customHeight="1" x14ac:dyDescent="0.3">
      <c r="A36" s="13" t="s">
        <v>434</v>
      </c>
      <c r="B36" s="8" t="s">
        <v>44</v>
      </c>
      <c r="C36" s="8" t="s">
        <v>348</v>
      </c>
      <c r="D36" s="38" t="s">
        <v>88</v>
      </c>
      <c r="G36" s="13" t="b">
        <f>OR(AND($H36&lt;&gt;$E$4,$I36&lt;&gt;$E$4,$J36&lt;&gt;$E$4,$K36&lt;&gt;$E$4,$L36&lt;&gt;$E$4,$M36&lt;&gt;$E$4,$N36&lt;&gt;$E$4), 'Gedrag&amp;Cultuur'!$D$6="Nee")</f>
        <v>0</v>
      </c>
      <c r="H36" s="15">
        <v>1</v>
      </c>
      <c r="I36" s="15">
        <v>2</v>
      </c>
      <c r="J36" s="15">
        <v>3</v>
      </c>
      <c r="K36" s="15">
        <v>4</v>
      </c>
      <c r="L36" s="15">
        <v>5</v>
      </c>
      <c r="M36" s="15">
        <v>6</v>
      </c>
    </row>
    <row r="37" spans="1:13" ht="18" customHeight="1" x14ac:dyDescent="0.3">
      <c r="A37" s="13" t="s">
        <v>434</v>
      </c>
      <c r="B37" s="8" t="s">
        <v>45</v>
      </c>
      <c r="C37" s="8" t="s">
        <v>349</v>
      </c>
      <c r="D37" s="38" t="s">
        <v>88</v>
      </c>
      <c r="G37" s="13" t="b">
        <f>OR(AND($H37&lt;&gt;$E$4,$I37&lt;&gt;$E$4,$J37&lt;&gt;$E$4,$K37&lt;&gt;$E$4,$L37&lt;&gt;$E$4,$M37&lt;&gt;$E$4,$N37&lt;&gt;$E$4), 'Gedrag&amp;Cultuur'!$D$6="Nee")</f>
        <v>0</v>
      </c>
      <c r="H37" s="15">
        <v>1</v>
      </c>
      <c r="I37" s="15">
        <v>2</v>
      </c>
      <c r="J37" s="15">
        <v>3</v>
      </c>
      <c r="K37" s="15">
        <v>4</v>
      </c>
      <c r="L37" s="15">
        <v>5</v>
      </c>
      <c r="M37" s="15">
        <v>6</v>
      </c>
    </row>
    <row r="38" spans="1:13" ht="18" customHeight="1" x14ac:dyDescent="0.3">
      <c r="A38" s="13" t="s">
        <v>434</v>
      </c>
      <c r="B38" s="8" t="s">
        <v>46</v>
      </c>
      <c r="C38" s="8" t="s">
        <v>350</v>
      </c>
      <c r="D38" s="38" t="s">
        <v>88</v>
      </c>
      <c r="G38" s="13" t="b">
        <f>OR(AND($H38&lt;&gt;$E$4,$I38&lt;&gt;$E$4,$J38&lt;&gt;$E$4,$K38&lt;&gt;$E$4,$L38&lt;&gt;$E$4,$M38&lt;&gt;$E$4,$N38&lt;&gt;$E$4), 'Gedrag&amp;Cultuur'!$D$6="Nee")</f>
        <v>0</v>
      </c>
      <c r="H38" s="15">
        <v>1</v>
      </c>
      <c r="I38" s="15">
        <v>2</v>
      </c>
      <c r="J38" s="15">
        <v>3</v>
      </c>
      <c r="K38" s="15">
        <v>4</v>
      </c>
      <c r="L38" s="15">
        <v>5</v>
      </c>
      <c r="M38" s="15">
        <v>6</v>
      </c>
    </row>
    <row r="39" spans="1:13" ht="18" customHeight="1" x14ac:dyDescent="0.3">
      <c r="A39" s="13" t="s">
        <v>434</v>
      </c>
      <c r="B39" s="8" t="s">
        <v>47</v>
      </c>
      <c r="C39" s="8" t="s">
        <v>351</v>
      </c>
      <c r="D39" s="38" t="s">
        <v>88</v>
      </c>
      <c r="G39" s="13" t="b">
        <f>OR(AND($H39&lt;&gt;$E$4,$I39&lt;&gt;$E$4,$J39&lt;&gt;$E$4,$K39&lt;&gt;$E$4,$L39&lt;&gt;$E$4,$M39&lt;&gt;$E$4,$N39&lt;&gt;$E$4), 'Gedrag&amp;Cultuur'!$D$6="Nee")</f>
        <v>0</v>
      </c>
      <c r="H39" s="15">
        <v>1</v>
      </c>
      <c r="I39" s="15">
        <v>2</v>
      </c>
      <c r="J39" s="15">
        <v>3</v>
      </c>
      <c r="K39" s="15">
        <v>4</v>
      </c>
      <c r="L39" s="15">
        <v>5</v>
      </c>
      <c r="M39" s="15">
        <v>6</v>
      </c>
    </row>
    <row r="40" spans="1:13" ht="18" customHeight="1" x14ac:dyDescent="0.3">
      <c r="A40" s="13" t="s">
        <v>434</v>
      </c>
      <c r="B40" s="8" t="s">
        <v>49</v>
      </c>
      <c r="C40" s="8" t="s">
        <v>230</v>
      </c>
      <c r="D40" s="34" t="s">
        <v>622</v>
      </c>
      <c r="G40" s="13" t="b">
        <f>AND($H40&lt;&gt;$E$4,$I40&lt;&gt;$E$4,$J40&lt;&gt;$E$4,$K40&lt;&gt;$E$4,$L40&lt;&gt;$E$4,$M40&lt;&gt;$E$4,$N40&lt;&gt;$E$4)</f>
        <v>0</v>
      </c>
      <c r="H40" s="15">
        <v>1</v>
      </c>
      <c r="I40" s="15">
        <v>2</v>
      </c>
      <c r="J40" s="15">
        <v>3</v>
      </c>
      <c r="K40" s="15">
        <v>4</v>
      </c>
      <c r="L40" s="15">
        <v>5</v>
      </c>
      <c r="M40" s="15">
        <v>6</v>
      </c>
    </row>
    <row r="41" spans="1:13" ht="18" customHeight="1" x14ac:dyDescent="0.3">
      <c r="A41" s="13" t="s">
        <v>434</v>
      </c>
      <c r="B41" s="8" t="s">
        <v>50</v>
      </c>
      <c r="C41" s="8" t="s">
        <v>231</v>
      </c>
      <c r="D41" s="38" t="s">
        <v>88</v>
      </c>
      <c r="G41" s="13" t="b">
        <f>OR(AND($H41&lt;&gt;$E$4,$I41&lt;&gt;$E$4,$J41&lt;&gt;$E$4,$K41&lt;&gt;$E$4,$L41&lt;&gt;$E$4,$M41&lt;&gt;$E$4,$N41&lt;&gt;$E$4), $D$40="Nee")</f>
        <v>0</v>
      </c>
      <c r="H41" s="15">
        <v>1</v>
      </c>
      <c r="I41" s="15">
        <v>2</v>
      </c>
      <c r="J41" s="15">
        <v>3</v>
      </c>
      <c r="K41" s="15">
        <v>4</v>
      </c>
      <c r="L41" s="15">
        <v>5</v>
      </c>
      <c r="M41" s="15">
        <v>6</v>
      </c>
    </row>
    <row r="42" spans="1:13" ht="27" customHeight="1" x14ac:dyDescent="0.3">
      <c r="A42" s="13" t="s">
        <v>433</v>
      </c>
      <c r="B42" s="8">
        <v>19</v>
      </c>
      <c r="C42" s="8" t="s">
        <v>114</v>
      </c>
      <c r="D42" s="36" t="s">
        <v>89</v>
      </c>
      <c r="G42" s="13" t="b">
        <f>OR(AND($H42&lt;&gt;$E$4,$I42&lt;&gt;$E$4,$J42&lt;&gt;$E$4,$K42&lt;&gt;$E$4,$L42&lt;&gt;$E$4,$M42&lt;&gt;$E$4,$N42&lt;&gt;$E$4), 'Gedrag&amp;Cultuur'!$D$6="Nee")</f>
        <v>0</v>
      </c>
      <c r="I42" s="15">
        <v>2</v>
      </c>
      <c r="J42" s="15">
        <v>3</v>
      </c>
      <c r="K42" s="15">
        <v>4</v>
      </c>
      <c r="L42" s="15">
        <v>5</v>
      </c>
      <c r="M42" s="15">
        <v>6</v>
      </c>
    </row>
    <row r="43" spans="1:13" ht="18" customHeight="1" x14ac:dyDescent="0.3">
      <c r="A43" s="13" t="s">
        <v>433</v>
      </c>
      <c r="B43" s="8">
        <v>20</v>
      </c>
      <c r="C43" s="8" t="s">
        <v>115</v>
      </c>
      <c r="D43" s="34" t="s">
        <v>625</v>
      </c>
      <c r="G43" s="13" t="b">
        <f>OR(AND($H43&lt;&gt;$E$4,$I43&lt;&gt;$E$4,$J43&lt;&gt;$E$4,$K43&lt;&gt;$E$4,$L43&lt;&gt;$E$4,$M43&lt;&gt;$E$4,$N43&lt;&gt;$E$4), 'Gedrag&amp;Cultuur'!$D$6="Nee")</f>
        <v>0</v>
      </c>
      <c r="I43" s="15">
        <v>2</v>
      </c>
      <c r="J43" s="15">
        <v>3</v>
      </c>
      <c r="K43" s="15">
        <v>4</v>
      </c>
      <c r="L43" s="15">
        <v>5</v>
      </c>
      <c r="M43" s="15">
        <v>6</v>
      </c>
    </row>
    <row r="44" spans="1:13" ht="27" customHeight="1" x14ac:dyDescent="0.3">
      <c r="A44" s="13" t="s">
        <v>433</v>
      </c>
      <c r="B44" s="8">
        <v>21</v>
      </c>
      <c r="C44" s="8" t="s">
        <v>477</v>
      </c>
      <c r="D44" s="36" t="s">
        <v>89</v>
      </c>
      <c r="G44" s="13" t="b">
        <f>AND($H44&lt;&gt;$E$4,$I44&lt;&gt;$E$4,$J44&lt;&gt;$E$4,$K44&lt;&gt;$E$4,$L44&lt;&gt;$E$4,$M44&lt;&gt;$E$4,$N44&lt;&gt;$E$4)</f>
        <v>0</v>
      </c>
      <c r="J44" s="15">
        <v>3</v>
      </c>
      <c r="L44" s="15">
        <v>5</v>
      </c>
      <c r="M44" s="15">
        <v>6</v>
      </c>
    </row>
    <row r="45" spans="1:13" ht="18" customHeight="1" x14ac:dyDescent="0.3">
      <c r="A45" s="13" t="s">
        <v>433</v>
      </c>
      <c r="B45" s="8">
        <v>22</v>
      </c>
      <c r="C45" s="8" t="s">
        <v>116</v>
      </c>
      <c r="D45" s="34" t="s">
        <v>622</v>
      </c>
      <c r="G45" s="13" t="b">
        <f>OR(AND($H45&lt;&gt;$E$4,$I45&lt;&gt;$E$4,$J45&lt;&gt;$E$4,$K45&lt;&gt;$E$4,$L45&lt;&gt;$E$4,$M45&lt;&gt;$E$4,$N45&lt;&gt;$E$4), 'Gedrag&amp;Cultuur'!$D$6="Nee")</f>
        <v>0</v>
      </c>
      <c r="I45" s="15">
        <v>2</v>
      </c>
      <c r="J45" s="15">
        <v>3</v>
      </c>
      <c r="L45" s="15">
        <v>5</v>
      </c>
      <c r="M45" s="15">
        <v>6</v>
      </c>
    </row>
    <row r="46" spans="1:13" ht="18" customHeight="1" x14ac:dyDescent="0.3">
      <c r="A46" s="13" t="s">
        <v>434</v>
      </c>
      <c r="B46" s="8" t="s">
        <v>180</v>
      </c>
      <c r="C46" s="8" t="s">
        <v>117</v>
      </c>
      <c r="D46" s="34" t="s">
        <v>622</v>
      </c>
      <c r="G46" s="13" t="b">
        <f>AND($H46&lt;&gt;$E$4,$I46&lt;&gt;$E$4,$J46&lt;&gt;$E$4,$K46&lt;&gt;$E$4,$L46&lt;&gt;$E$4,$M46&lt;&gt;$E$4,$N46&lt;&gt;$E$4)</f>
        <v>0</v>
      </c>
      <c r="I46" s="15">
        <v>2</v>
      </c>
      <c r="J46" s="15">
        <v>3</v>
      </c>
      <c r="K46" s="15">
        <v>4</v>
      </c>
      <c r="L46" s="15">
        <v>5</v>
      </c>
      <c r="M46" s="15">
        <v>6</v>
      </c>
    </row>
    <row r="47" spans="1:13" ht="18" customHeight="1" x14ac:dyDescent="0.3">
      <c r="A47" s="13" t="s">
        <v>434</v>
      </c>
      <c r="B47" s="8" t="s">
        <v>181</v>
      </c>
      <c r="C47" s="8" t="s">
        <v>118</v>
      </c>
      <c r="D47" s="34" t="s">
        <v>622</v>
      </c>
      <c r="G47" s="13" t="b">
        <f>OR(AND($H47&lt;&gt;$E$4,$I47&lt;&gt;$E$4,$J47&lt;&gt;$E$4,$K47&lt;&gt;$E$4,$L47&lt;&gt;$E$4,$M47&lt;&gt;$E$4,$N47&lt;&gt;$E$4), 'Gedrag&amp;Cultuur'!$D$6="Nee")</f>
        <v>0</v>
      </c>
      <c r="I47" s="15">
        <v>2</v>
      </c>
      <c r="J47" s="15">
        <v>3</v>
      </c>
      <c r="K47" s="15">
        <v>4</v>
      </c>
      <c r="L47" s="15">
        <v>5</v>
      </c>
      <c r="M47" s="15">
        <v>6</v>
      </c>
    </row>
    <row r="48" spans="1:13" ht="36" customHeight="1" x14ac:dyDescent="0.3">
      <c r="A48" s="13" t="s">
        <v>433</v>
      </c>
      <c r="B48" s="8">
        <v>24</v>
      </c>
      <c r="C48" s="8" t="s">
        <v>447</v>
      </c>
      <c r="D48" s="34" t="s">
        <v>628</v>
      </c>
      <c r="G48" s="13" t="b">
        <f>AND($H48&lt;&gt;$E$4,$I48&lt;&gt;$E$4,$J48&lt;&gt;$E$4,$K48&lt;&gt;$E$4,$L48&lt;&gt;$E$4,$M48&lt;&gt;$E$4,$N48&lt;&gt;$E$4)</f>
        <v>0</v>
      </c>
      <c r="K48" s="15">
        <v>4</v>
      </c>
    </row>
    <row r="49" spans="1:11" ht="27" customHeight="1" x14ac:dyDescent="0.3">
      <c r="A49" s="13" t="s">
        <v>433</v>
      </c>
      <c r="B49" s="8">
        <v>25</v>
      </c>
      <c r="C49" s="8" t="s">
        <v>119</v>
      </c>
      <c r="D49" s="34" t="s">
        <v>622</v>
      </c>
      <c r="G49" s="13" t="b">
        <f>AND($H49&lt;&gt;$E$4,$I49&lt;&gt;$E$4,$J49&lt;&gt;$E$4,$K49&lt;&gt;$E$4,$L49&lt;&gt;$E$4,$M49&lt;&gt;$E$4,$N49&lt;&gt;$E$4)</f>
        <v>0</v>
      </c>
      <c r="K49" s="15">
        <v>4</v>
      </c>
    </row>
    <row r="50" spans="1:11" ht="18" customHeight="1" x14ac:dyDescent="0.3">
      <c r="A50" s="13" t="s">
        <v>434</v>
      </c>
      <c r="B50" s="8" t="s">
        <v>491</v>
      </c>
      <c r="C50" s="8" t="s">
        <v>237</v>
      </c>
      <c r="D50" s="34" t="s">
        <v>622</v>
      </c>
      <c r="G50" s="13" t="b">
        <f>AND($H50&lt;&gt;$E$4,$I50&lt;&gt;$E$4,$J50&lt;&gt;$E$4,$K50&lt;&gt;$E$4,$L50&lt;&gt;$E$4,$M50&lt;&gt;$E$4,$N50&lt;&gt;$E$4)</f>
        <v>0</v>
      </c>
      <c r="K50" s="15">
        <v>4</v>
      </c>
    </row>
    <row r="51" spans="1:11" ht="18" customHeight="1" x14ac:dyDescent="0.3">
      <c r="A51" s="13" t="s">
        <v>434</v>
      </c>
      <c r="B51" s="8" t="s">
        <v>492</v>
      </c>
      <c r="C51" s="8" t="s">
        <v>238</v>
      </c>
      <c r="D51" s="34" t="s">
        <v>622</v>
      </c>
      <c r="G51" s="13" t="b">
        <f>OR(AND($H51&lt;&gt;$E$4,$I51&lt;&gt;$E$4,$J51&lt;&gt;$E$4,$K51&lt;&gt;$E$4,$L51&lt;&gt;$E$4,$M51&lt;&gt;$E$4,$N51&lt;&gt;$E$4), $D$50="Nee")</f>
        <v>0</v>
      </c>
      <c r="K51" s="15">
        <v>4</v>
      </c>
    </row>
    <row r="52" spans="1:11" ht="18" customHeight="1" x14ac:dyDescent="0.3">
      <c r="A52" s="13" t="s">
        <v>434</v>
      </c>
      <c r="B52" s="53" t="s">
        <v>533</v>
      </c>
      <c r="C52" s="53" t="s">
        <v>532</v>
      </c>
      <c r="D52" s="41" t="s">
        <v>239</v>
      </c>
      <c r="E52" s="41" t="s">
        <v>240</v>
      </c>
      <c r="G52" s="13" t="b">
        <f t="shared" ref="G52:G59" si="1">AND($H52&lt;&gt;$E$4,$I52&lt;&gt;$E$4,$J52&lt;&gt;$E$4,$K52&lt;&gt;$E$4,$L52&lt;&gt;$E$4,$M52&lt;&gt;$E$4,$N52&lt;&gt;$E$4)</f>
        <v>0</v>
      </c>
      <c r="K52" s="15">
        <v>4</v>
      </c>
    </row>
    <row r="53" spans="1:11" ht="18" customHeight="1" x14ac:dyDescent="0.3">
      <c r="B53" s="54"/>
      <c r="C53" s="54"/>
      <c r="D53" s="41" t="s">
        <v>242</v>
      </c>
      <c r="E53" s="41" t="s">
        <v>243</v>
      </c>
      <c r="G53" s="13" t="b">
        <f t="shared" si="1"/>
        <v>0</v>
      </c>
      <c r="K53" s="15">
        <v>4</v>
      </c>
    </row>
    <row r="54" spans="1:11" ht="18" customHeight="1" x14ac:dyDescent="0.3">
      <c r="B54" s="54"/>
      <c r="C54" s="54"/>
      <c r="D54" s="41" t="s">
        <v>245</v>
      </c>
      <c r="E54" s="41" t="s">
        <v>246</v>
      </c>
      <c r="G54" s="13" t="b">
        <f t="shared" si="1"/>
        <v>0</v>
      </c>
      <c r="K54" s="15">
        <v>4</v>
      </c>
    </row>
    <row r="55" spans="1:11" ht="18" customHeight="1" x14ac:dyDescent="0.3">
      <c r="B55" s="54"/>
      <c r="C55" s="54"/>
      <c r="D55" s="41" t="s">
        <v>248</v>
      </c>
      <c r="E55" s="41" t="s">
        <v>249</v>
      </c>
      <c r="G55" s="13" t="b">
        <f t="shared" si="1"/>
        <v>0</v>
      </c>
      <c r="K55" s="15">
        <v>4</v>
      </c>
    </row>
    <row r="56" spans="1:11" ht="18" customHeight="1" x14ac:dyDescent="0.3">
      <c r="B56" s="54"/>
      <c r="C56" s="54"/>
      <c r="D56" s="41" t="s">
        <v>251</v>
      </c>
      <c r="E56" s="41" t="s">
        <v>252</v>
      </c>
      <c r="G56" s="13" t="b">
        <f t="shared" si="1"/>
        <v>0</v>
      </c>
      <c r="K56" s="15">
        <v>4</v>
      </c>
    </row>
    <row r="57" spans="1:11" ht="18" customHeight="1" x14ac:dyDescent="0.3">
      <c r="B57" s="54"/>
      <c r="C57" s="54"/>
      <c r="D57" s="41" t="s">
        <v>254</v>
      </c>
      <c r="E57" s="41" t="s">
        <v>255</v>
      </c>
      <c r="G57" s="13" t="b">
        <f t="shared" si="1"/>
        <v>0</v>
      </c>
      <c r="K57" s="15">
        <v>4</v>
      </c>
    </row>
    <row r="58" spans="1:11" ht="18" customHeight="1" x14ac:dyDescent="0.3">
      <c r="B58" s="54"/>
      <c r="C58" s="54"/>
      <c r="D58" s="41" t="s">
        <v>257</v>
      </c>
      <c r="E58" s="41" t="s">
        <v>258</v>
      </c>
      <c r="G58" s="13" t="b">
        <f t="shared" si="1"/>
        <v>0</v>
      </c>
      <c r="K58" s="15">
        <v>4</v>
      </c>
    </row>
    <row r="59" spans="1:11" ht="18" customHeight="1" x14ac:dyDescent="0.3">
      <c r="B59" s="55"/>
      <c r="C59" s="55"/>
      <c r="D59" s="41" t="s">
        <v>260</v>
      </c>
      <c r="E59" s="41" t="s">
        <v>261</v>
      </c>
      <c r="G59" s="13" t="b">
        <f t="shared" si="1"/>
        <v>0</v>
      </c>
      <c r="K59" s="15">
        <v>4</v>
      </c>
    </row>
    <row r="60" spans="1:11" ht="18" customHeight="1" x14ac:dyDescent="0.3">
      <c r="A60" s="13" t="s">
        <v>434</v>
      </c>
      <c r="B60" s="53" t="s">
        <v>534</v>
      </c>
      <c r="C60" s="53" t="s">
        <v>531</v>
      </c>
      <c r="D60" s="41" t="s">
        <v>241</v>
      </c>
      <c r="G60" s="13" t="b">
        <f>OR(AND($H60&lt;&gt;$E$4,$I60&lt;&gt;$E$4,$J60&lt;&gt;$E$4,$K60&lt;&gt;$E$4,$L60&lt;&gt;$E$4,$M60&lt;&gt;$E$4,$N60&lt;&gt;$E$4), 'Gedrag&amp;Cultuur'!$D$6="Nee")</f>
        <v>0</v>
      </c>
      <c r="K60" s="15">
        <v>4</v>
      </c>
    </row>
    <row r="61" spans="1:11" ht="18" customHeight="1" x14ac:dyDescent="0.3">
      <c r="B61" s="54"/>
      <c r="C61" s="54"/>
      <c r="D61" s="41" t="s">
        <v>244</v>
      </c>
      <c r="G61" s="13" t="b">
        <f>OR(AND($H61&lt;&gt;$E$4,$I61&lt;&gt;$E$4,$J61&lt;&gt;$E$4,$K61&lt;&gt;$E$4,$L61&lt;&gt;$E$4,$M61&lt;&gt;$E$4,$N61&lt;&gt;$E$4), 'Gedrag&amp;Cultuur'!$D$6="Nee")</f>
        <v>0</v>
      </c>
      <c r="K61" s="15">
        <v>4</v>
      </c>
    </row>
    <row r="62" spans="1:11" ht="18" customHeight="1" x14ac:dyDescent="0.3">
      <c r="B62" s="54"/>
      <c r="C62" s="54"/>
      <c r="D62" s="41" t="s">
        <v>247</v>
      </c>
      <c r="G62" s="13" t="b">
        <f>OR(AND($H62&lt;&gt;$E$4,$I62&lt;&gt;$E$4,$J62&lt;&gt;$E$4,$K62&lt;&gt;$E$4,$L62&lt;&gt;$E$4,$M62&lt;&gt;$E$4,$N62&lt;&gt;$E$4), 'Gedrag&amp;Cultuur'!$D$6="Nee")</f>
        <v>0</v>
      </c>
      <c r="K62" s="15">
        <v>4</v>
      </c>
    </row>
    <row r="63" spans="1:11" ht="18" customHeight="1" x14ac:dyDescent="0.3">
      <c r="B63" s="54"/>
      <c r="C63" s="54"/>
      <c r="D63" s="41" t="s">
        <v>250</v>
      </c>
      <c r="G63" s="13" t="b">
        <f>OR(AND($H63&lt;&gt;$E$4,$I63&lt;&gt;$E$4,$J63&lt;&gt;$E$4,$K63&lt;&gt;$E$4,$L63&lt;&gt;$E$4,$M63&lt;&gt;$E$4,$N63&lt;&gt;$E$4), 'Gedrag&amp;Cultuur'!$D$6="Nee")</f>
        <v>0</v>
      </c>
      <c r="K63" s="15">
        <v>4</v>
      </c>
    </row>
    <row r="64" spans="1:11" ht="18" customHeight="1" x14ac:dyDescent="0.3">
      <c r="B64" s="54"/>
      <c r="C64" s="54"/>
      <c r="D64" s="41" t="s">
        <v>253</v>
      </c>
      <c r="G64" s="13" t="b">
        <f>OR(AND($H64&lt;&gt;$E$4,$I64&lt;&gt;$E$4,$J64&lt;&gt;$E$4,$K64&lt;&gt;$E$4,$L64&lt;&gt;$E$4,$M64&lt;&gt;$E$4,$N64&lt;&gt;$E$4), 'Gedrag&amp;Cultuur'!$D$6="Nee")</f>
        <v>0</v>
      </c>
      <c r="K64" s="15">
        <v>4</v>
      </c>
    </row>
    <row r="65" spans="1:13" ht="18" customHeight="1" x14ac:dyDescent="0.3">
      <c r="B65" s="54"/>
      <c r="C65" s="54"/>
      <c r="D65" s="41" t="s">
        <v>256</v>
      </c>
      <c r="G65" s="13" t="b">
        <f>OR(AND($H65&lt;&gt;$E$4,$I65&lt;&gt;$E$4,$J65&lt;&gt;$E$4,$K65&lt;&gt;$E$4,$L65&lt;&gt;$E$4,$M65&lt;&gt;$E$4,$N65&lt;&gt;$E$4), 'Gedrag&amp;Cultuur'!$D$6="Nee")</f>
        <v>0</v>
      </c>
      <c r="K65" s="15">
        <v>4</v>
      </c>
    </row>
    <row r="66" spans="1:13" ht="18" customHeight="1" x14ac:dyDescent="0.3">
      <c r="B66" s="54"/>
      <c r="C66" s="54"/>
      <c r="D66" s="41" t="s">
        <v>259</v>
      </c>
      <c r="G66" s="13" t="b">
        <f>OR(AND($H66&lt;&gt;$E$4,$I66&lt;&gt;$E$4,$J66&lt;&gt;$E$4,$K66&lt;&gt;$E$4,$L66&lt;&gt;$E$4,$M66&lt;&gt;$E$4,$N66&lt;&gt;$E$4), 'Gedrag&amp;Cultuur'!$D$6="Nee")</f>
        <v>0</v>
      </c>
      <c r="K66" s="15">
        <v>4</v>
      </c>
    </row>
    <row r="67" spans="1:13" ht="18" customHeight="1" x14ac:dyDescent="0.3">
      <c r="B67" s="55"/>
      <c r="C67" s="55"/>
      <c r="D67" s="41" t="s">
        <v>262</v>
      </c>
      <c r="G67" s="13" t="b">
        <f>OR(AND($H67&lt;&gt;$E$4,$I67&lt;&gt;$E$4,$J67&lt;&gt;$E$4,$K67&lt;&gt;$E$4,$L67&lt;&gt;$E$4,$M67&lt;&gt;$E$4,$N67&lt;&gt;$E$4), 'Gedrag&amp;Cultuur'!$D$6="Nee")</f>
        <v>0</v>
      </c>
      <c r="K67" s="15">
        <v>4</v>
      </c>
    </row>
    <row r="68" spans="1:13" ht="21" customHeight="1" x14ac:dyDescent="0.3">
      <c r="A68" s="13" t="s">
        <v>432</v>
      </c>
      <c r="B68" s="49" t="s">
        <v>120</v>
      </c>
      <c r="C68" s="50"/>
      <c r="D68" s="51"/>
    </row>
    <row r="69" spans="1:13" ht="18" customHeight="1" x14ac:dyDescent="0.3">
      <c r="A69" s="13" t="s">
        <v>433</v>
      </c>
      <c r="B69" s="8">
        <v>28</v>
      </c>
      <c r="C69" s="8" t="s">
        <v>340</v>
      </c>
      <c r="G69" s="13" t="b">
        <f t="shared" ref="G69:G74" si="2">OR(AND($H69&lt;&gt;$E$4,$I69&lt;&gt;$E$4,$J69&lt;&gt;$E$4,$K69&lt;&gt;$E$4,$L69&lt;&gt;$E$4,$M69&lt;&gt;$E$4,$N69&lt;&gt;$E$4))</f>
        <v>0</v>
      </c>
      <c r="H69" s="15">
        <v>1</v>
      </c>
      <c r="J69" s="15">
        <v>3</v>
      </c>
      <c r="L69" s="15">
        <v>5</v>
      </c>
      <c r="M69" s="15">
        <v>6</v>
      </c>
    </row>
    <row r="70" spans="1:13" ht="18" customHeight="1" x14ac:dyDescent="0.3">
      <c r="A70" s="13" t="s">
        <v>434</v>
      </c>
      <c r="B70" s="8" t="s">
        <v>76</v>
      </c>
      <c r="C70" s="8" t="s">
        <v>352</v>
      </c>
      <c r="D70" s="34" t="s">
        <v>625</v>
      </c>
      <c r="G70" s="13" t="b">
        <f t="shared" si="2"/>
        <v>0</v>
      </c>
      <c r="H70" s="15">
        <v>1</v>
      </c>
      <c r="J70" s="15">
        <v>3</v>
      </c>
      <c r="L70" s="15">
        <v>5</v>
      </c>
      <c r="M70" s="15">
        <v>6</v>
      </c>
    </row>
    <row r="71" spans="1:13" ht="27" customHeight="1" x14ac:dyDescent="0.3">
      <c r="A71" s="13" t="s">
        <v>434</v>
      </c>
      <c r="B71" s="8" t="s">
        <v>77</v>
      </c>
      <c r="C71" s="8" t="s">
        <v>353</v>
      </c>
      <c r="D71" s="34" t="s">
        <v>625</v>
      </c>
      <c r="G71" s="13" t="b">
        <f t="shared" si="2"/>
        <v>0</v>
      </c>
      <c r="H71" s="15">
        <v>1</v>
      </c>
      <c r="J71" s="15">
        <v>3</v>
      </c>
      <c r="L71" s="15">
        <v>5</v>
      </c>
      <c r="M71" s="15">
        <v>6</v>
      </c>
    </row>
    <row r="72" spans="1:13" ht="18" customHeight="1" x14ac:dyDescent="0.3">
      <c r="A72" s="13" t="s">
        <v>434</v>
      </c>
      <c r="B72" s="8" t="s">
        <v>535</v>
      </c>
      <c r="C72" s="8" t="s">
        <v>354</v>
      </c>
      <c r="D72" s="34" t="s">
        <v>625</v>
      </c>
      <c r="G72" s="13" t="b">
        <f t="shared" si="2"/>
        <v>0</v>
      </c>
      <c r="H72" s="15">
        <v>1</v>
      </c>
      <c r="J72" s="15">
        <v>3</v>
      </c>
      <c r="L72" s="15">
        <v>5</v>
      </c>
      <c r="M72" s="15">
        <v>6</v>
      </c>
    </row>
    <row r="73" spans="1:13" ht="27" customHeight="1" x14ac:dyDescent="0.3">
      <c r="A73" s="13" t="s">
        <v>434</v>
      </c>
      <c r="B73" s="8" t="s">
        <v>536</v>
      </c>
      <c r="C73" s="8" t="s">
        <v>355</v>
      </c>
      <c r="D73" s="36" t="s">
        <v>89</v>
      </c>
      <c r="G73" s="13" t="b">
        <f t="shared" si="2"/>
        <v>0</v>
      </c>
      <c r="H73" s="15">
        <v>1</v>
      </c>
      <c r="J73" s="15">
        <v>3</v>
      </c>
      <c r="L73" s="15">
        <v>5</v>
      </c>
      <c r="M73" s="15">
        <v>6</v>
      </c>
    </row>
    <row r="74" spans="1:13" ht="18" customHeight="1" x14ac:dyDescent="0.3">
      <c r="A74" s="13" t="s">
        <v>434</v>
      </c>
      <c r="B74" s="8" t="s">
        <v>537</v>
      </c>
      <c r="C74" s="8" t="s">
        <v>448</v>
      </c>
      <c r="D74" s="34" t="s">
        <v>218</v>
      </c>
      <c r="G74" s="13" t="b">
        <f t="shared" si="2"/>
        <v>0</v>
      </c>
      <c r="H74" s="15">
        <v>1</v>
      </c>
      <c r="J74" s="15">
        <v>3</v>
      </c>
      <c r="L74" s="15">
        <v>5</v>
      </c>
      <c r="M74" s="15">
        <v>6</v>
      </c>
    </row>
    <row r="75" spans="1:13" ht="18" customHeight="1" x14ac:dyDescent="0.3">
      <c r="A75" s="13" t="s">
        <v>434</v>
      </c>
      <c r="B75" s="8" t="s">
        <v>538</v>
      </c>
      <c r="C75" s="8" t="s">
        <v>356</v>
      </c>
      <c r="D75" s="34" t="s">
        <v>625</v>
      </c>
      <c r="G75" s="13" t="b">
        <f>OR(AND($H75&lt;&gt;$E$4,$I75&lt;&gt;$E$4,$J75&lt;&gt;$E$4,$K75&lt;&gt;$E$4,$L75&lt;&gt;$E$4,$M75&lt;&gt;$E$4,$N75&lt;&gt;$E$4), $D$74="Nee")</f>
        <v>0</v>
      </c>
      <c r="H75" s="15">
        <v>1</v>
      </c>
      <c r="J75" s="15">
        <v>3</v>
      </c>
      <c r="L75" s="15">
        <v>5</v>
      </c>
      <c r="M75" s="15">
        <v>6</v>
      </c>
    </row>
    <row r="76" spans="1:13" ht="18" customHeight="1" x14ac:dyDescent="0.3">
      <c r="A76" s="13" t="s">
        <v>434</v>
      </c>
      <c r="B76" s="8" t="s">
        <v>539</v>
      </c>
      <c r="C76" s="8" t="s">
        <v>375</v>
      </c>
      <c r="D76" s="34" t="s">
        <v>625</v>
      </c>
      <c r="G76" s="13" t="b">
        <f>OR(AND($H76&lt;&gt;$E$4,$I76&lt;&gt;$E$4,$J76&lt;&gt;$E$4,$K76&lt;&gt;$E$4,$L76&lt;&gt;$E$4,$M76&lt;&gt;$E$4,$N76&lt;&gt;$E$4))</f>
        <v>0</v>
      </c>
      <c r="H76" s="15">
        <v>1</v>
      </c>
      <c r="J76" s="15">
        <v>3</v>
      </c>
      <c r="L76" s="15">
        <v>5</v>
      </c>
      <c r="M76" s="15">
        <v>6</v>
      </c>
    </row>
    <row r="77" spans="1:13" ht="18" customHeight="1" x14ac:dyDescent="0.3">
      <c r="A77" s="13" t="s">
        <v>434</v>
      </c>
      <c r="B77" s="8" t="s">
        <v>540</v>
      </c>
      <c r="C77" s="8" t="s">
        <v>379</v>
      </c>
      <c r="D77" s="34" t="s">
        <v>625</v>
      </c>
      <c r="G77" s="13" t="b">
        <f>OR(AND($H77&lt;&gt;$E$4,$I77&lt;&gt;$E$4,$J77&lt;&gt;$E$4,$K77&lt;&gt;$E$4,$L77&lt;&gt;$E$4,$M77&lt;&gt;$E$4,$N77&lt;&gt;$E$4), $D$76="Nee")</f>
        <v>0</v>
      </c>
      <c r="H77" s="15">
        <v>1</v>
      </c>
      <c r="J77" s="15">
        <v>3</v>
      </c>
      <c r="L77" s="15">
        <v>5</v>
      </c>
      <c r="M77" s="15">
        <v>6</v>
      </c>
    </row>
    <row r="78" spans="1:13" ht="18" customHeight="1" x14ac:dyDescent="0.3">
      <c r="A78" s="13" t="s">
        <v>434</v>
      </c>
      <c r="B78" s="8" t="s">
        <v>541</v>
      </c>
      <c r="C78" s="8" t="s">
        <v>383</v>
      </c>
      <c r="D78" s="34" t="s">
        <v>625</v>
      </c>
      <c r="G78" s="13" t="b">
        <f>OR(AND($H78&lt;&gt;$E$4,$I78&lt;&gt;$E$4,$J78&lt;&gt;$E$4,$K78&lt;&gt;$E$4,$L78&lt;&gt;$E$4,$M78&lt;&gt;$E$4,$N78&lt;&gt;$E$4))</f>
        <v>0</v>
      </c>
      <c r="H78" s="15">
        <v>1</v>
      </c>
      <c r="J78" s="15">
        <v>3</v>
      </c>
      <c r="L78" s="15">
        <v>5</v>
      </c>
      <c r="M78" s="15">
        <v>6</v>
      </c>
    </row>
    <row r="79" spans="1:13" ht="18" customHeight="1" x14ac:dyDescent="0.3">
      <c r="A79" s="13" t="s">
        <v>434</v>
      </c>
      <c r="B79" s="8" t="s">
        <v>542</v>
      </c>
      <c r="C79" s="8" t="s">
        <v>387</v>
      </c>
      <c r="D79" s="34" t="s">
        <v>625</v>
      </c>
      <c r="G79" s="13" t="b">
        <f>OR(AND($H79&lt;&gt;$E$4,$I79&lt;&gt;$E$4,$J79&lt;&gt;$E$4,$K79&lt;&gt;$E$4,$L79&lt;&gt;$E$4,$M79&lt;&gt;$E$4,$N79&lt;&gt;$E$4), $D$78="Nee")</f>
        <v>0</v>
      </c>
      <c r="H79" s="15">
        <v>1</v>
      </c>
      <c r="J79" s="15">
        <v>3</v>
      </c>
      <c r="L79" s="15">
        <v>5</v>
      </c>
      <c r="M79" s="15">
        <v>6</v>
      </c>
    </row>
    <row r="80" spans="1:13" ht="27" customHeight="1" x14ac:dyDescent="0.3">
      <c r="A80" s="13" t="s">
        <v>434</v>
      </c>
      <c r="B80" s="8" t="s">
        <v>543</v>
      </c>
      <c r="C80" s="8" t="s">
        <v>600</v>
      </c>
      <c r="D80" s="34" t="s">
        <v>625</v>
      </c>
      <c r="G80" s="13" t="b">
        <f>OR(AND($H80&lt;&gt;$E$4,$I80&lt;&gt;$E$4,$J80&lt;&gt;$E$4,$K80&lt;&gt;$E$4,$L80&lt;&gt;$E$4,$M80&lt;&gt;$E$4,$N80&lt;&gt;$E$4))</f>
        <v>0</v>
      </c>
      <c r="H80" s="15">
        <v>1</v>
      </c>
      <c r="J80" s="15">
        <v>3</v>
      </c>
      <c r="L80" s="15">
        <v>5</v>
      </c>
      <c r="M80" s="15">
        <v>6</v>
      </c>
    </row>
    <row r="81" spans="1:13" ht="27" customHeight="1" x14ac:dyDescent="0.3">
      <c r="A81" s="13" t="s">
        <v>434</v>
      </c>
      <c r="B81" s="8" t="s">
        <v>544</v>
      </c>
      <c r="C81" s="8" t="s">
        <v>601</v>
      </c>
      <c r="D81" s="34" t="s">
        <v>625</v>
      </c>
      <c r="G81" s="13" t="b">
        <f>OR(AND($H81&lt;&gt;$E$4,$I81&lt;&gt;$E$4,$J81&lt;&gt;$E$4,$K81&lt;&gt;$E$4,$L81&lt;&gt;$E$4,$M81&lt;&gt;$E$4,$N81&lt;&gt;$E$4), 'Gedrag&amp;Cultuur'!$D$6="Nee")</f>
        <v>0</v>
      </c>
      <c r="H81" s="15">
        <v>1</v>
      </c>
      <c r="J81" s="15">
        <v>3</v>
      </c>
      <c r="L81" s="15">
        <v>5</v>
      </c>
      <c r="M81" s="15">
        <v>6</v>
      </c>
    </row>
    <row r="82" spans="1:13" ht="18" customHeight="1" x14ac:dyDescent="0.3">
      <c r="A82" s="13" t="s">
        <v>434</v>
      </c>
      <c r="B82" s="8" t="s">
        <v>545</v>
      </c>
      <c r="C82" s="8" t="s">
        <v>602</v>
      </c>
      <c r="D82" s="38" t="s">
        <v>88</v>
      </c>
      <c r="G82" s="13" t="b">
        <f>OR(AND($H82&lt;&gt;$E$4,$I82&lt;&gt;$E$4,$J82&lt;&gt;$E$4,$K82&lt;&gt;$E$4,$L82&lt;&gt;$E$4,$M82&lt;&gt;$E$4,$N82&lt;&gt;$E$4))</f>
        <v>0</v>
      </c>
      <c r="H82" s="15">
        <v>1</v>
      </c>
      <c r="J82" s="15">
        <v>3</v>
      </c>
      <c r="L82" s="15">
        <v>5</v>
      </c>
      <c r="M82" s="15">
        <v>6</v>
      </c>
    </row>
    <row r="83" spans="1:13" ht="18" customHeight="1" x14ac:dyDescent="0.3">
      <c r="A83" s="13" t="s">
        <v>434</v>
      </c>
      <c r="B83" s="8" t="s">
        <v>546</v>
      </c>
      <c r="C83" s="8" t="s">
        <v>603</v>
      </c>
      <c r="D83" s="38" t="s">
        <v>88</v>
      </c>
      <c r="G83" s="13" t="b">
        <f>OR(AND($H83&lt;&gt;$E$4,$I83&lt;&gt;$E$4,$J83&lt;&gt;$E$4,$K83&lt;&gt;$E$4,$L83&lt;&gt;$E$4,$M83&lt;&gt;$E$4,$N83&lt;&gt;$E$4), 'Gedrag&amp;Cultuur'!$D$6="Nee")</f>
        <v>0</v>
      </c>
      <c r="H83" s="15">
        <v>1</v>
      </c>
      <c r="J83" s="15">
        <v>3</v>
      </c>
      <c r="L83" s="15">
        <v>5</v>
      </c>
      <c r="M83" s="15">
        <v>6</v>
      </c>
    </row>
    <row r="84" spans="1:13" ht="18" customHeight="1" x14ac:dyDescent="0.3">
      <c r="A84" s="13" t="s">
        <v>434</v>
      </c>
      <c r="B84" s="8" t="s">
        <v>586</v>
      </c>
      <c r="C84" s="8" t="s">
        <v>604</v>
      </c>
      <c r="D84" s="38" t="s">
        <v>629</v>
      </c>
      <c r="G84" s="13" t="b">
        <f t="shared" ref="G84:G90" si="3">OR(AND($H84&lt;&gt;$E$4,$I84&lt;&gt;$E$4,$J84&lt;&gt;$E$4,$K84&lt;&gt;$E$4,$L84&lt;&gt;$E$4,$M84&lt;&gt;$E$4,$N84&lt;&gt;$E$4))</f>
        <v>0</v>
      </c>
      <c r="H84" s="15">
        <v>1</v>
      </c>
      <c r="J84" s="15">
        <v>3</v>
      </c>
      <c r="L84" s="15">
        <v>5</v>
      </c>
      <c r="M84" s="15">
        <v>6</v>
      </c>
    </row>
    <row r="85" spans="1:13" ht="18" customHeight="1" x14ac:dyDescent="0.3">
      <c r="A85" s="13" t="s">
        <v>433</v>
      </c>
      <c r="B85" s="8">
        <v>29</v>
      </c>
      <c r="C85" s="8" t="s">
        <v>341</v>
      </c>
      <c r="G85" s="13" t="b">
        <f t="shared" si="3"/>
        <v>0</v>
      </c>
      <c r="H85" s="15">
        <v>1</v>
      </c>
      <c r="I85" s="15">
        <v>2</v>
      </c>
      <c r="J85" s="15">
        <v>3</v>
      </c>
      <c r="K85" s="15">
        <v>4</v>
      </c>
      <c r="L85" s="15">
        <v>5</v>
      </c>
      <c r="M85" s="15">
        <v>6</v>
      </c>
    </row>
    <row r="86" spans="1:13" ht="18" customHeight="1" x14ac:dyDescent="0.3">
      <c r="A86" s="13" t="s">
        <v>434</v>
      </c>
      <c r="B86" s="8" t="s">
        <v>493</v>
      </c>
      <c r="C86" s="8" t="s">
        <v>357</v>
      </c>
      <c r="D86" s="34" t="s">
        <v>625</v>
      </c>
      <c r="G86" s="13" t="b">
        <f t="shared" si="3"/>
        <v>0</v>
      </c>
      <c r="H86" s="15">
        <v>1</v>
      </c>
      <c r="I86" s="15">
        <v>2</v>
      </c>
      <c r="J86" s="15">
        <v>3</v>
      </c>
      <c r="K86" s="15">
        <v>4</v>
      </c>
      <c r="L86" s="15">
        <v>5</v>
      </c>
      <c r="M86" s="15">
        <v>6</v>
      </c>
    </row>
    <row r="87" spans="1:13" ht="18" customHeight="1" x14ac:dyDescent="0.3">
      <c r="A87" s="13" t="s">
        <v>434</v>
      </c>
      <c r="B87" s="8" t="s">
        <v>494</v>
      </c>
      <c r="C87" s="8" t="s">
        <v>360</v>
      </c>
      <c r="D87" s="34" t="s">
        <v>625</v>
      </c>
      <c r="G87" s="13" t="b">
        <f t="shared" si="3"/>
        <v>0</v>
      </c>
      <c r="H87" s="15">
        <v>1</v>
      </c>
      <c r="I87" s="15">
        <v>2</v>
      </c>
      <c r="J87" s="15">
        <v>3</v>
      </c>
      <c r="K87" s="15">
        <v>4</v>
      </c>
      <c r="L87" s="15">
        <v>5</v>
      </c>
      <c r="M87" s="15">
        <v>6</v>
      </c>
    </row>
    <row r="88" spans="1:13" ht="18" customHeight="1" x14ac:dyDescent="0.3">
      <c r="A88" s="13" t="s">
        <v>434</v>
      </c>
      <c r="B88" s="8" t="s">
        <v>495</v>
      </c>
      <c r="C88" s="8" t="s">
        <v>363</v>
      </c>
      <c r="D88" s="34" t="s">
        <v>625</v>
      </c>
      <c r="G88" s="13" t="b">
        <f t="shared" si="3"/>
        <v>0</v>
      </c>
      <c r="H88" s="15">
        <v>1</v>
      </c>
      <c r="I88" s="15">
        <v>2</v>
      </c>
      <c r="J88" s="15">
        <v>3</v>
      </c>
      <c r="K88" s="15">
        <v>4</v>
      </c>
      <c r="L88" s="15">
        <v>5</v>
      </c>
      <c r="M88" s="15">
        <v>6</v>
      </c>
    </row>
    <row r="89" spans="1:13" ht="27" customHeight="1" x14ac:dyDescent="0.3">
      <c r="A89" s="13" t="s">
        <v>434</v>
      </c>
      <c r="B89" s="8" t="s">
        <v>501</v>
      </c>
      <c r="C89" s="8" t="s">
        <v>366</v>
      </c>
      <c r="D89" s="36" t="s">
        <v>89</v>
      </c>
      <c r="G89" s="13" t="b">
        <f t="shared" si="3"/>
        <v>0</v>
      </c>
      <c r="H89" s="15">
        <v>1</v>
      </c>
      <c r="I89" s="15">
        <v>2</v>
      </c>
      <c r="J89" s="15">
        <v>3</v>
      </c>
      <c r="K89" s="15">
        <v>4</v>
      </c>
      <c r="L89" s="15">
        <v>5</v>
      </c>
      <c r="M89" s="15">
        <v>6</v>
      </c>
    </row>
    <row r="90" spans="1:13" ht="18" customHeight="1" x14ac:dyDescent="0.3">
      <c r="A90" s="13" t="s">
        <v>434</v>
      </c>
      <c r="B90" s="8" t="s">
        <v>507</v>
      </c>
      <c r="C90" s="8" t="s">
        <v>369</v>
      </c>
      <c r="D90" s="34" t="s">
        <v>625</v>
      </c>
      <c r="G90" s="13" t="b">
        <f t="shared" si="3"/>
        <v>0</v>
      </c>
      <c r="H90" s="15">
        <v>1</v>
      </c>
      <c r="I90" s="15">
        <v>2</v>
      </c>
      <c r="J90" s="15">
        <v>3</v>
      </c>
      <c r="K90" s="15">
        <v>4</v>
      </c>
      <c r="L90" s="15">
        <v>5</v>
      </c>
      <c r="M90" s="15">
        <v>6</v>
      </c>
    </row>
    <row r="91" spans="1:13" ht="18" customHeight="1" x14ac:dyDescent="0.3">
      <c r="A91" s="13" t="s">
        <v>434</v>
      </c>
      <c r="B91" s="8" t="s">
        <v>508</v>
      </c>
      <c r="C91" s="8" t="s">
        <v>372</v>
      </c>
      <c r="D91" s="34" t="s">
        <v>625</v>
      </c>
      <c r="G91" s="13" t="b">
        <f>OR(AND($H91&lt;&gt;$E$4,$I91&lt;&gt;$E$4,$J91&lt;&gt;$E$4,$K91&lt;&gt;$E$4,$L91&lt;&gt;$E$4,$M91&lt;&gt;$E$4,$N91&lt;&gt;$E$4), $D$90="Nee")</f>
        <v>0</v>
      </c>
      <c r="H91" s="15">
        <v>1</v>
      </c>
      <c r="I91" s="15">
        <v>2</v>
      </c>
      <c r="J91" s="15">
        <v>3</v>
      </c>
      <c r="K91" s="15">
        <v>4</v>
      </c>
      <c r="L91" s="15">
        <v>5</v>
      </c>
      <c r="M91" s="15">
        <v>6</v>
      </c>
    </row>
    <row r="92" spans="1:13" ht="18" customHeight="1" x14ac:dyDescent="0.3">
      <c r="A92" s="13" t="s">
        <v>434</v>
      </c>
      <c r="B92" s="8" t="s">
        <v>509</v>
      </c>
      <c r="C92" s="8" t="s">
        <v>376</v>
      </c>
      <c r="D92" s="34" t="s">
        <v>625</v>
      </c>
      <c r="G92" s="13" t="b">
        <f>OR(AND($H92&lt;&gt;$E$4,$I92&lt;&gt;$E$4,$J92&lt;&gt;$E$4,$K92&lt;&gt;$E$4,$L92&lt;&gt;$E$4,$M92&lt;&gt;$E$4,$N92&lt;&gt;$E$4))</f>
        <v>0</v>
      </c>
      <c r="H92" s="15">
        <v>1</v>
      </c>
      <c r="I92" s="15">
        <v>2</v>
      </c>
      <c r="J92" s="15">
        <v>3</v>
      </c>
      <c r="K92" s="15">
        <v>4</v>
      </c>
      <c r="L92" s="15">
        <v>5</v>
      </c>
      <c r="M92" s="15">
        <v>6</v>
      </c>
    </row>
    <row r="93" spans="1:13" ht="18" customHeight="1" x14ac:dyDescent="0.3">
      <c r="A93" s="13" t="s">
        <v>434</v>
      </c>
      <c r="B93" s="8" t="s">
        <v>510</v>
      </c>
      <c r="C93" s="8" t="s">
        <v>380</v>
      </c>
      <c r="D93" s="34" t="s">
        <v>625</v>
      </c>
      <c r="G93" s="13" t="b">
        <f>OR(AND($H93&lt;&gt;$E$4,$I93&lt;&gt;$E$4,$J93&lt;&gt;$E$4,$K93&lt;&gt;$E$4,$L93&lt;&gt;$E$4,$M93&lt;&gt;$E$4,$N93&lt;&gt;$E$4), $D$92="Nee")</f>
        <v>0</v>
      </c>
      <c r="H93" s="15">
        <v>1</v>
      </c>
      <c r="I93" s="15">
        <v>2</v>
      </c>
      <c r="J93" s="15">
        <v>3</v>
      </c>
      <c r="K93" s="15">
        <v>4</v>
      </c>
      <c r="L93" s="15">
        <v>5</v>
      </c>
      <c r="M93" s="15">
        <v>6</v>
      </c>
    </row>
    <row r="94" spans="1:13" ht="18" customHeight="1" x14ac:dyDescent="0.3">
      <c r="A94" s="13" t="s">
        <v>434</v>
      </c>
      <c r="B94" s="8" t="s">
        <v>511</v>
      </c>
      <c r="C94" s="8" t="s">
        <v>384</v>
      </c>
      <c r="D94" s="34" t="s">
        <v>625</v>
      </c>
      <c r="G94" s="13" t="b">
        <f>OR(AND($H94&lt;&gt;$E$4,$I94&lt;&gt;$E$4,$J94&lt;&gt;$E$4,$K94&lt;&gt;$E$4,$L94&lt;&gt;$E$4,$M94&lt;&gt;$E$4,$N94&lt;&gt;$E$4))</f>
        <v>0</v>
      </c>
      <c r="H94" s="15">
        <v>1</v>
      </c>
      <c r="I94" s="15">
        <v>2</v>
      </c>
      <c r="J94" s="15">
        <v>3</v>
      </c>
      <c r="L94" s="15">
        <v>5</v>
      </c>
      <c r="M94" s="15">
        <v>6</v>
      </c>
    </row>
    <row r="95" spans="1:13" ht="18" customHeight="1" x14ac:dyDescent="0.3">
      <c r="A95" s="13" t="s">
        <v>434</v>
      </c>
      <c r="B95" s="8" t="s">
        <v>512</v>
      </c>
      <c r="C95" s="8" t="s">
        <v>388</v>
      </c>
      <c r="D95" s="34" t="s">
        <v>625</v>
      </c>
      <c r="G95" s="13" t="b">
        <f>OR(AND($H95&lt;&gt;$E$4,$I95&lt;&gt;$E$4,$J95&lt;&gt;$E$4,$K95&lt;&gt;$E$4,$L95&lt;&gt;$E$4,$M95&lt;&gt;$E$4,$N95&lt;&gt;$E$4), $D$94="Nee")</f>
        <v>0</v>
      </c>
      <c r="H95" s="15">
        <v>1</v>
      </c>
      <c r="I95" s="15">
        <v>2</v>
      </c>
      <c r="J95" s="15">
        <v>3</v>
      </c>
      <c r="L95" s="15">
        <v>5</v>
      </c>
      <c r="M95" s="15">
        <v>6</v>
      </c>
    </row>
    <row r="96" spans="1:13" ht="27" customHeight="1" x14ac:dyDescent="0.3">
      <c r="A96" s="13" t="s">
        <v>434</v>
      </c>
      <c r="B96" s="8" t="s">
        <v>547</v>
      </c>
      <c r="C96" s="8" t="s">
        <v>391</v>
      </c>
      <c r="D96" s="34" t="s">
        <v>625</v>
      </c>
      <c r="G96" s="13" t="b">
        <f>OR(AND($H96&lt;&gt;$E$4,$I96&lt;&gt;$E$4,$J96&lt;&gt;$E$4,$K96&lt;&gt;$E$4,$L96&lt;&gt;$E$4,$M96&lt;&gt;$E$4,$N96&lt;&gt;$E$4))</f>
        <v>0</v>
      </c>
      <c r="H96" s="15">
        <v>1</v>
      </c>
      <c r="I96" s="15">
        <v>2</v>
      </c>
      <c r="J96" s="15">
        <v>3</v>
      </c>
      <c r="K96" s="15">
        <v>4</v>
      </c>
      <c r="L96" s="15">
        <v>5</v>
      </c>
      <c r="M96" s="15">
        <v>6</v>
      </c>
    </row>
    <row r="97" spans="1:13" ht="27" customHeight="1" x14ac:dyDescent="0.3">
      <c r="A97" s="13" t="s">
        <v>434</v>
      </c>
      <c r="B97" s="8" t="s">
        <v>548</v>
      </c>
      <c r="C97" s="8" t="s">
        <v>394</v>
      </c>
      <c r="D97" s="34" t="s">
        <v>625</v>
      </c>
      <c r="G97" s="13" t="b">
        <f>OR(AND($H97&lt;&gt;$E$4,$I97&lt;&gt;$E$4,$J97&lt;&gt;$E$4,$K97&lt;&gt;$E$4,$L97&lt;&gt;$E$4,$M97&lt;&gt;$E$4,$N97&lt;&gt;$E$4), 'Gedrag&amp;Cultuur'!$D$6="Nee")</f>
        <v>0</v>
      </c>
      <c r="H97" s="15">
        <v>1</v>
      </c>
      <c r="I97" s="15">
        <v>2</v>
      </c>
      <c r="J97" s="15">
        <v>3</v>
      </c>
      <c r="K97" s="15">
        <v>4</v>
      </c>
      <c r="L97" s="15">
        <v>5</v>
      </c>
      <c r="M97" s="15">
        <v>6</v>
      </c>
    </row>
    <row r="98" spans="1:13" ht="18" customHeight="1" x14ac:dyDescent="0.3">
      <c r="A98" s="13" t="s">
        <v>434</v>
      </c>
      <c r="B98" s="8" t="s">
        <v>549</v>
      </c>
      <c r="C98" s="8" t="s">
        <v>397</v>
      </c>
      <c r="D98" s="38" t="s">
        <v>88</v>
      </c>
      <c r="G98" s="13" t="b">
        <f>OR(AND($H98&lt;&gt;$E$4,$I98&lt;&gt;$E$4,$J98&lt;&gt;$E$4,$K98&lt;&gt;$E$4,$L98&lt;&gt;$E$4,$M98&lt;&gt;$E$4,$N98&lt;&gt;$E$4))</f>
        <v>0</v>
      </c>
      <c r="H98" s="15">
        <v>1</v>
      </c>
      <c r="I98" s="15">
        <v>2</v>
      </c>
      <c r="J98" s="15">
        <v>3</v>
      </c>
      <c r="K98" s="15">
        <v>4</v>
      </c>
      <c r="L98" s="15">
        <v>5</v>
      </c>
      <c r="M98" s="15">
        <v>6</v>
      </c>
    </row>
    <row r="99" spans="1:13" ht="18" customHeight="1" x14ac:dyDescent="0.3">
      <c r="A99" s="13" t="s">
        <v>434</v>
      </c>
      <c r="B99" s="8" t="s">
        <v>550</v>
      </c>
      <c r="C99" s="8" t="s">
        <v>599</v>
      </c>
      <c r="D99" s="38" t="s">
        <v>88</v>
      </c>
      <c r="G99" s="13" t="b">
        <f>OR(AND($H99&lt;&gt;$E$4,$I99&lt;&gt;$E$4,$J99&lt;&gt;$E$4,$K99&lt;&gt;$E$4,$L99&lt;&gt;$E$4,$M99&lt;&gt;$E$4,$N99&lt;&gt;$E$4), 'Gedrag&amp;Cultuur'!$D$6="Nee")</f>
        <v>0</v>
      </c>
      <c r="H99" s="15">
        <v>1</v>
      </c>
      <c r="I99" s="15">
        <v>2</v>
      </c>
      <c r="J99" s="15">
        <v>3</v>
      </c>
      <c r="K99" s="15">
        <v>4</v>
      </c>
      <c r="L99" s="15">
        <v>5</v>
      </c>
      <c r="M99" s="15">
        <v>6</v>
      </c>
    </row>
    <row r="100" spans="1:13" ht="18" customHeight="1" x14ac:dyDescent="0.3">
      <c r="A100" s="13" t="s">
        <v>434</v>
      </c>
      <c r="B100" s="8" t="s">
        <v>551</v>
      </c>
      <c r="C100" s="8" t="s">
        <v>598</v>
      </c>
      <c r="D100" s="38" t="s">
        <v>629</v>
      </c>
      <c r="G100" s="13" t="b">
        <f t="shared" ref="G100:G106" si="4">OR(AND($H100&lt;&gt;$E$4,$I100&lt;&gt;$E$4,$J100&lt;&gt;$E$4,$K100&lt;&gt;$E$4,$L100&lt;&gt;$E$4,$M100&lt;&gt;$E$4,$N100&lt;&gt;$E$4))</f>
        <v>0</v>
      </c>
      <c r="H100" s="15">
        <v>1</v>
      </c>
      <c r="I100" s="15">
        <v>2</v>
      </c>
      <c r="J100" s="15">
        <v>3</v>
      </c>
      <c r="K100" s="15">
        <v>4</v>
      </c>
      <c r="L100" s="15">
        <v>5</v>
      </c>
      <c r="M100" s="15">
        <v>6</v>
      </c>
    </row>
    <row r="101" spans="1:13" ht="18" customHeight="1" x14ac:dyDescent="0.3">
      <c r="A101" s="13" t="s">
        <v>433</v>
      </c>
      <c r="B101" s="8">
        <v>30</v>
      </c>
      <c r="C101" s="8" t="s">
        <v>342</v>
      </c>
      <c r="G101" s="13" t="b">
        <f t="shared" si="4"/>
        <v>0</v>
      </c>
      <c r="H101" s="15">
        <v>1</v>
      </c>
      <c r="J101" s="15">
        <v>3</v>
      </c>
    </row>
    <row r="102" spans="1:13" ht="18" customHeight="1" x14ac:dyDescent="0.3">
      <c r="A102" s="13" t="s">
        <v>434</v>
      </c>
      <c r="B102" s="8" t="s">
        <v>462</v>
      </c>
      <c r="C102" s="8" t="s">
        <v>358</v>
      </c>
      <c r="D102" s="34" t="s">
        <v>625</v>
      </c>
      <c r="G102" s="13" t="b">
        <f t="shared" si="4"/>
        <v>0</v>
      </c>
      <c r="H102" s="15">
        <v>1</v>
      </c>
      <c r="J102" s="15">
        <v>3</v>
      </c>
    </row>
    <row r="103" spans="1:13" ht="27" customHeight="1" x14ac:dyDescent="0.3">
      <c r="A103" s="13" t="s">
        <v>434</v>
      </c>
      <c r="B103" s="8" t="s">
        <v>463</v>
      </c>
      <c r="C103" s="8" t="s">
        <v>361</v>
      </c>
      <c r="D103" s="34" t="s">
        <v>625</v>
      </c>
      <c r="G103" s="13" t="b">
        <f t="shared" si="4"/>
        <v>0</v>
      </c>
      <c r="H103" s="15">
        <v>1</v>
      </c>
      <c r="J103" s="15">
        <v>3</v>
      </c>
    </row>
    <row r="104" spans="1:13" ht="18" customHeight="1" x14ac:dyDescent="0.3">
      <c r="A104" s="13" t="s">
        <v>434</v>
      </c>
      <c r="B104" s="8" t="s">
        <v>464</v>
      </c>
      <c r="C104" s="8" t="s">
        <v>364</v>
      </c>
      <c r="D104" s="34" t="s">
        <v>625</v>
      </c>
      <c r="G104" s="13" t="b">
        <f t="shared" si="4"/>
        <v>0</v>
      </c>
      <c r="H104" s="15">
        <v>1</v>
      </c>
      <c r="J104" s="15">
        <v>3</v>
      </c>
    </row>
    <row r="105" spans="1:13" ht="27" customHeight="1" x14ac:dyDescent="0.3">
      <c r="A105" s="13" t="s">
        <v>434</v>
      </c>
      <c r="B105" s="8" t="s">
        <v>465</v>
      </c>
      <c r="C105" s="8" t="s">
        <v>367</v>
      </c>
      <c r="D105" s="36" t="s">
        <v>89</v>
      </c>
      <c r="G105" s="13" t="b">
        <f t="shared" si="4"/>
        <v>0</v>
      </c>
      <c r="H105" s="15">
        <v>1</v>
      </c>
      <c r="J105" s="15">
        <v>3</v>
      </c>
    </row>
    <row r="106" spans="1:13" ht="18" customHeight="1" x14ac:dyDescent="0.3">
      <c r="A106" s="13" t="s">
        <v>434</v>
      </c>
      <c r="B106" s="8" t="s">
        <v>466</v>
      </c>
      <c r="C106" s="8" t="s">
        <v>370</v>
      </c>
      <c r="D106" s="34" t="s">
        <v>625</v>
      </c>
      <c r="G106" s="13" t="b">
        <f t="shared" si="4"/>
        <v>0</v>
      </c>
      <c r="H106" s="15">
        <v>1</v>
      </c>
      <c r="J106" s="15">
        <v>3</v>
      </c>
    </row>
    <row r="107" spans="1:13" ht="18" customHeight="1" x14ac:dyDescent="0.3">
      <c r="A107" s="13" t="s">
        <v>434</v>
      </c>
      <c r="B107" s="8" t="s">
        <v>467</v>
      </c>
      <c r="C107" s="8" t="s">
        <v>373</v>
      </c>
      <c r="D107" s="34" t="s">
        <v>625</v>
      </c>
      <c r="G107" s="13" t="b">
        <f>OR(AND($H107&lt;&gt;$E$4,$I107&lt;&gt;$E$4,$J107&lt;&gt;$E$4,$K107&lt;&gt;$E$4,$L107&lt;&gt;$E$4,$M107&lt;&gt;$E$4,$N107&lt;&gt;$E$4), $D$106="Nee")</f>
        <v>0</v>
      </c>
      <c r="H107" s="15">
        <v>1</v>
      </c>
      <c r="J107" s="15">
        <v>3</v>
      </c>
    </row>
    <row r="108" spans="1:13" ht="18" customHeight="1" x14ac:dyDescent="0.3">
      <c r="A108" s="13" t="s">
        <v>434</v>
      </c>
      <c r="B108" s="8" t="s">
        <v>468</v>
      </c>
      <c r="C108" s="8" t="s">
        <v>377</v>
      </c>
      <c r="D108" s="34" t="s">
        <v>625</v>
      </c>
      <c r="G108" s="13" t="b">
        <f>OR(AND($H108&lt;&gt;$E$4,$I108&lt;&gt;$E$4,$J108&lt;&gt;$E$4,$K108&lt;&gt;$E$4,$L108&lt;&gt;$E$4,$M108&lt;&gt;$E$4,$N108&lt;&gt;$E$4))</f>
        <v>0</v>
      </c>
      <c r="H108" s="15">
        <v>1</v>
      </c>
      <c r="J108" s="15">
        <v>3</v>
      </c>
    </row>
    <row r="109" spans="1:13" ht="18" customHeight="1" x14ac:dyDescent="0.3">
      <c r="A109" s="13" t="s">
        <v>434</v>
      </c>
      <c r="B109" s="8" t="s">
        <v>469</v>
      </c>
      <c r="C109" s="8" t="s">
        <v>381</v>
      </c>
      <c r="D109" s="34" t="s">
        <v>625</v>
      </c>
      <c r="G109" s="13" t="b">
        <f>OR(AND($H109&lt;&gt;$E$4,$I109&lt;&gt;$E$4,$J109&lt;&gt;$E$4,$K109&lt;&gt;$E$4,$L109&lt;&gt;$E$4,$M109&lt;&gt;$E$4,$N109&lt;&gt;$E$4), $D$108="Nee")</f>
        <v>0</v>
      </c>
      <c r="H109" s="15">
        <v>1</v>
      </c>
      <c r="J109" s="15">
        <v>3</v>
      </c>
    </row>
    <row r="110" spans="1:13" ht="18" customHeight="1" x14ac:dyDescent="0.3">
      <c r="A110" s="13" t="s">
        <v>434</v>
      </c>
      <c r="B110" s="8" t="s">
        <v>470</v>
      </c>
      <c r="C110" s="8" t="s">
        <v>385</v>
      </c>
      <c r="D110" s="34" t="s">
        <v>625</v>
      </c>
      <c r="G110" s="13" t="b">
        <f>OR(AND($H110&lt;&gt;$E$4,$I110&lt;&gt;$E$4,$J110&lt;&gt;$E$4,$K110&lt;&gt;$E$4,$L110&lt;&gt;$E$4,$M110&lt;&gt;$E$4,$N110&lt;&gt;$E$4))</f>
        <v>0</v>
      </c>
      <c r="H110" s="15">
        <v>1</v>
      </c>
      <c r="J110" s="15">
        <v>3</v>
      </c>
    </row>
    <row r="111" spans="1:13" ht="18" customHeight="1" x14ac:dyDescent="0.3">
      <c r="A111" s="13" t="s">
        <v>434</v>
      </c>
      <c r="B111" s="8" t="s">
        <v>471</v>
      </c>
      <c r="C111" s="8" t="s">
        <v>389</v>
      </c>
      <c r="D111" s="34" t="s">
        <v>625</v>
      </c>
      <c r="G111" s="13" t="b">
        <f>OR(AND($H111&lt;&gt;$E$4,$I111&lt;&gt;$E$4,$J111&lt;&gt;$E$4,$K111&lt;&gt;$E$4,$L111&lt;&gt;$E$4,$M111&lt;&gt;$E$4,$N111&lt;&gt;$E$4), $D$110="Nee")</f>
        <v>0</v>
      </c>
      <c r="H111" s="15">
        <v>1</v>
      </c>
      <c r="J111" s="15">
        <v>3</v>
      </c>
    </row>
    <row r="112" spans="1:13" ht="27" customHeight="1" x14ac:dyDescent="0.3">
      <c r="A112" s="13" t="s">
        <v>434</v>
      </c>
      <c r="B112" s="8" t="s">
        <v>472</v>
      </c>
      <c r="C112" s="8" t="s">
        <v>392</v>
      </c>
      <c r="D112" s="34" t="s">
        <v>625</v>
      </c>
      <c r="G112" s="13" t="b">
        <f>OR(AND($H112&lt;&gt;$E$4,$I112&lt;&gt;$E$4,$J112&lt;&gt;$E$4,$K112&lt;&gt;$E$4,$L112&lt;&gt;$E$4,$M112&lt;&gt;$E$4,$N112&lt;&gt;$E$4))</f>
        <v>0</v>
      </c>
      <c r="H112" s="15">
        <v>1</v>
      </c>
      <c r="J112" s="15">
        <v>3</v>
      </c>
    </row>
    <row r="113" spans="1:12" ht="27" customHeight="1" x14ac:dyDescent="0.3">
      <c r="A113" s="13" t="s">
        <v>434</v>
      </c>
      <c r="B113" s="8" t="s">
        <v>473</v>
      </c>
      <c r="C113" s="8" t="s">
        <v>395</v>
      </c>
      <c r="D113" s="34" t="s">
        <v>625</v>
      </c>
      <c r="G113" s="13" t="b">
        <f>OR(AND($H113&lt;&gt;$E$4,$I113&lt;&gt;$E$4,$J113&lt;&gt;$E$4,$K113&lt;&gt;$E$4,$L113&lt;&gt;$E$4,$M113&lt;&gt;$E$4,$N113&lt;&gt;$E$4), 'Gedrag&amp;Cultuur'!$D$6="Nee")</f>
        <v>0</v>
      </c>
      <c r="H113" s="15">
        <v>1</v>
      </c>
      <c r="J113" s="15">
        <v>3</v>
      </c>
    </row>
    <row r="114" spans="1:12" ht="18" customHeight="1" x14ac:dyDescent="0.3">
      <c r="A114" s="13" t="s">
        <v>434</v>
      </c>
      <c r="B114" s="8" t="s">
        <v>474</v>
      </c>
      <c r="C114" s="8" t="s">
        <v>398</v>
      </c>
      <c r="D114" s="38" t="s">
        <v>88</v>
      </c>
      <c r="G114" s="13" t="b">
        <f>OR(AND($H114&lt;&gt;$E$4,$I114&lt;&gt;$E$4,$J114&lt;&gt;$E$4,$K114&lt;&gt;$E$4,$L114&lt;&gt;$E$4,$M114&lt;&gt;$E$4,$N114&lt;&gt;$E$4))</f>
        <v>0</v>
      </c>
      <c r="H114" s="15">
        <v>1</v>
      </c>
      <c r="J114" s="15">
        <v>3</v>
      </c>
    </row>
    <row r="115" spans="1:12" ht="18" customHeight="1" x14ac:dyDescent="0.3">
      <c r="A115" s="13" t="s">
        <v>434</v>
      </c>
      <c r="B115" s="8" t="s">
        <v>475</v>
      </c>
      <c r="C115" s="8" t="s">
        <v>400</v>
      </c>
      <c r="D115" s="38" t="s">
        <v>88</v>
      </c>
      <c r="G115" s="13" t="b">
        <f>OR(AND($H115&lt;&gt;$E$4,$I115&lt;&gt;$E$4,$J115&lt;&gt;$E$4,$K115&lt;&gt;$E$4,$L115&lt;&gt;$E$4,$M115&lt;&gt;$E$4,$N115&lt;&gt;$E$4), 'Gedrag&amp;Cultuur'!$D$6="Nee")</f>
        <v>0</v>
      </c>
      <c r="H115" s="15">
        <v>1</v>
      </c>
      <c r="J115" s="15">
        <v>3</v>
      </c>
    </row>
    <row r="116" spans="1:12" ht="18" customHeight="1" x14ac:dyDescent="0.3">
      <c r="A116" s="13" t="s">
        <v>434</v>
      </c>
      <c r="B116" s="8" t="s">
        <v>595</v>
      </c>
      <c r="C116" s="8" t="s">
        <v>597</v>
      </c>
      <c r="D116" s="34" t="s">
        <v>629</v>
      </c>
      <c r="G116" s="13" t="b">
        <f>OR(AND($H116&lt;&gt;$E$4,$I116&lt;&gt;$E$4,$J116&lt;&gt;$E$4,$K116&lt;&gt;$E$4,$L116&lt;&gt;$E$4,$M116&lt;&gt;$E$4,$N116&lt;&gt;$E$4), 'Gedrag&amp;Cultuur'!$D$6="Nee")</f>
        <v>0</v>
      </c>
      <c r="H116" s="15">
        <v>1</v>
      </c>
      <c r="J116" s="15">
        <v>3</v>
      </c>
    </row>
    <row r="117" spans="1:12" ht="18" customHeight="1" x14ac:dyDescent="0.3">
      <c r="A117" s="13" t="s">
        <v>433</v>
      </c>
      <c r="B117" s="8">
        <v>31</v>
      </c>
      <c r="C117" s="8" t="s">
        <v>343</v>
      </c>
      <c r="G117" s="13" t="b">
        <f t="shared" ref="G117:G122" si="5">OR(AND($H117&lt;&gt;$E$4,$I117&lt;&gt;$E$4,$J117&lt;&gt;$E$4,$K117&lt;&gt;$E$4,$L117&lt;&gt;$E$4,$M117&lt;&gt;$E$4,$N117&lt;&gt;$E$4))</f>
        <v>0</v>
      </c>
      <c r="L117" s="15">
        <v>5</v>
      </c>
    </row>
    <row r="118" spans="1:12" ht="18" customHeight="1" x14ac:dyDescent="0.3">
      <c r="A118" s="13" t="s">
        <v>434</v>
      </c>
      <c r="B118" s="8" t="s">
        <v>78</v>
      </c>
      <c r="C118" s="8" t="s">
        <v>359</v>
      </c>
      <c r="D118" s="34" t="s">
        <v>625</v>
      </c>
      <c r="G118" s="13" t="b">
        <f t="shared" si="5"/>
        <v>0</v>
      </c>
      <c r="L118" s="15">
        <v>5</v>
      </c>
    </row>
    <row r="119" spans="1:12" ht="27" customHeight="1" x14ac:dyDescent="0.3">
      <c r="A119" s="13" t="s">
        <v>434</v>
      </c>
      <c r="B119" s="8" t="s">
        <v>79</v>
      </c>
      <c r="C119" s="8" t="s">
        <v>362</v>
      </c>
      <c r="D119" s="34" t="s">
        <v>625</v>
      </c>
      <c r="G119" s="13" t="b">
        <f t="shared" si="5"/>
        <v>0</v>
      </c>
      <c r="L119" s="15">
        <v>5</v>
      </c>
    </row>
    <row r="120" spans="1:12" ht="18" customHeight="1" x14ac:dyDescent="0.3">
      <c r="A120" s="13" t="s">
        <v>434</v>
      </c>
      <c r="B120" s="8" t="s">
        <v>80</v>
      </c>
      <c r="C120" s="8" t="s">
        <v>365</v>
      </c>
      <c r="D120" s="34" t="s">
        <v>625</v>
      </c>
      <c r="G120" s="13" t="b">
        <f t="shared" si="5"/>
        <v>0</v>
      </c>
      <c r="L120" s="15">
        <v>5</v>
      </c>
    </row>
    <row r="121" spans="1:12" ht="27" customHeight="1" x14ac:dyDescent="0.3">
      <c r="A121" s="13" t="s">
        <v>434</v>
      </c>
      <c r="B121" s="8" t="s">
        <v>81</v>
      </c>
      <c r="C121" s="8" t="s">
        <v>368</v>
      </c>
      <c r="D121" s="36" t="s">
        <v>89</v>
      </c>
      <c r="G121" s="13" t="b">
        <f t="shared" si="5"/>
        <v>0</v>
      </c>
      <c r="L121" s="15">
        <v>5</v>
      </c>
    </row>
    <row r="122" spans="1:12" ht="18" customHeight="1" x14ac:dyDescent="0.3">
      <c r="A122" s="13" t="s">
        <v>434</v>
      </c>
      <c r="B122" s="8" t="s">
        <v>82</v>
      </c>
      <c r="C122" s="8" t="s">
        <v>371</v>
      </c>
      <c r="D122" s="34" t="s">
        <v>625</v>
      </c>
      <c r="G122" s="13" t="b">
        <f t="shared" si="5"/>
        <v>0</v>
      </c>
      <c r="L122" s="15">
        <v>5</v>
      </c>
    </row>
    <row r="123" spans="1:12" ht="18" customHeight="1" x14ac:dyDescent="0.3">
      <c r="A123" s="13" t="s">
        <v>434</v>
      </c>
      <c r="B123" s="8" t="s">
        <v>83</v>
      </c>
      <c r="C123" s="8" t="s">
        <v>374</v>
      </c>
      <c r="D123" s="34" t="s">
        <v>625</v>
      </c>
      <c r="G123" s="13" t="b">
        <f>OR(AND($H123&lt;&gt;$E$4,$I123&lt;&gt;$E$4,$J123&lt;&gt;$E$4,$K123&lt;&gt;$E$4,$L123&lt;&gt;$E$4,$M123&lt;&gt;$E$4,$N123&lt;&gt;$E$4), $D$122="Nee")</f>
        <v>0</v>
      </c>
      <c r="L123" s="15">
        <v>5</v>
      </c>
    </row>
    <row r="124" spans="1:12" ht="18" customHeight="1" x14ac:dyDescent="0.3">
      <c r="A124" s="13" t="s">
        <v>434</v>
      </c>
      <c r="B124" s="8" t="s">
        <v>84</v>
      </c>
      <c r="C124" s="8" t="s">
        <v>378</v>
      </c>
      <c r="D124" s="34" t="s">
        <v>625</v>
      </c>
      <c r="G124" s="13" t="b">
        <f>OR(AND($H124&lt;&gt;$E$4,$I124&lt;&gt;$E$4,$J124&lt;&gt;$E$4,$K124&lt;&gt;$E$4,$L124&lt;&gt;$E$4,$M124&lt;&gt;$E$4,$N124&lt;&gt;$E$4))</f>
        <v>0</v>
      </c>
      <c r="L124" s="15">
        <v>5</v>
      </c>
    </row>
    <row r="125" spans="1:12" ht="18" customHeight="1" x14ac:dyDescent="0.3">
      <c r="A125" s="13" t="s">
        <v>434</v>
      </c>
      <c r="B125" s="8" t="s">
        <v>85</v>
      </c>
      <c r="C125" s="8" t="s">
        <v>382</v>
      </c>
      <c r="D125" s="34" t="s">
        <v>625</v>
      </c>
      <c r="G125" s="13" t="b">
        <f>OR(AND($H125&lt;&gt;$E$4,$I125&lt;&gt;$E$4,$J125&lt;&gt;$E$4,$K125&lt;&gt;$E$4,$L125&lt;&gt;$E$4,$M125&lt;&gt;$E$4,$N125&lt;&gt;$E$4), $D$124="Nee")</f>
        <v>0</v>
      </c>
      <c r="L125" s="15">
        <v>5</v>
      </c>
    </row>
    <row r="126" spans="1:12" ht="18" customHeight="1" x14ac:dyDescent="0.3">
      <c r="A126" s="13" t="s">
        <v>434</v>
      </c>
      <c r="B126" s="8" t="s">
        <v>86</v>
      </c>
      <c r="C126" s="8" t="s">
        <v>386</v>
      </c>
      <c r="D126" s="34" t="s">
        <v>625</v>
      </c>
      <c r="G126" s="13" t="b">
        <f>OR(AND($H126&lt;&gt;$E$4,$I126&lt;&gt;$E$4,$J126&lt;&gt;$E$4,$K126&lt;&gt;$E$4,$L126&lt;&gt;$E$4,$M126&lt;&gt;$E$4,$N126&lt;&gt;$E$4))</f>
        <v>0</v>
      </c>
      <c r="L126" s="15">
        <v>5</v>
      </c>
    </row>
    <row r="127" spans="1:12" ht="18" customHeight="1" x14ac:dyDescent="0.3">
      <c r="A127" s="13" t="s">
        <v>434</v>
      </c>
      <c r="B127" s="8" t="s">
        <v>87</v>
      </c>
      <c r="C127" s="8" t="s">
        <v>390</v>
      </c>
      <c r="D127" s="34" t="s">
        <v>625</v>
      </c>
      <c r="G127" s="13" t="b">
        <f>OR(AND($H127&lt;&gt;$E$4,$I127&lt;&gt;$E$4,$J127&lt;&gt;$E$4,$K127&lt;&gt;$E$4,$L127&lt;&gt;$E$4,$M127&lt;&gt;$E$4,$N127&lt;&gt;$E$4), $D$126="Nee")</f>
        <v>0</v>
      </c>
      <c r="L127" s="15">
        <v>5</v>
      </c>
    </row>
    <row r="128" spans="1:12" ht="27" customHeight="1" x14ac:dyDescent="0.3">
      <c r="A128" s="13" t="s">
        <v>434</v>
      </c>
      <c r="B128" s="8" t="s">
        <v>121</v>
      </c>
      <c r="C128" s="8" t="s">
        <v>393</v>
      </c>
      <c r="D128" s="34" t="s">
        <v>625</v>
      </c>
      <c r="G128" s="13" t="b">
        <f>OR(AND($H128&lt;&gt;$E$4,$I128&lt;&gt;$E$4,$J128&lt;&gt;$E$4,$K128&lt;&gt;$E$4,$L128&lt;&gt;$E$4,$M128&lt;&gt;$E$4,$N128&lt;&gt;$E$4))</f>
        <v>0</v>
      </c>
      <c r="L128" s="15">
        <v>5</v>
      </c>
    </row>
    <row r="129" spans="1:12" ht="27" customHeight="1" x14ac:dyDescent="0.3">
      <c r="A129" s="13" t="s">
        <v>434</v>
      </c>
      <c r="B129" s="8" t="s">
        <v>122</v>
      </c>
      <c r="C129" s="8" t="s">
        <v>396</v>
      </c>
      <c r="D129" s="34" t="s">
        <v>625</v>
      </c>
      <c r="G129" s="13" t="b">
        <f>OR(AND($H129&lt;&gt;$E$4,$I129&lt;&gt;$E$4,$J129&lt;&gt;$E$4,$K129&lt;&gt;$E$4,$L129&lt;&gt;$E$4,$M129&lt;&gt;$E$4,$N129&lt;&gt;$E$4), 'Gedrag&amp;Cultuur'!$D$6="Nee")</f>
        <v>0</v>
      </c>
      <c r="L129" s="15">
        <v>5</v>
      </c>
    </row>
    <row r="130" spans="1:12" ht="18" customHeight="1" x14ac:dyDescent="0.3">
      <c r="A130" s="13" t="s">
        <v>434</v>
      </c>
      <c r="B130" s="8" t="s">
        <v>123</v>
      </c>
      <c r="C130" s="8" t="s">
        <v>399</v>
      </c>
      <c r="D130" s="38" t="s">
        <v>88</v>
      </c>
      <c r="G130" s="13" t="b">
        <f>OR(AND($H130&lt;&gt;$E$4,$I130&lt;&gt;$E$4,$J130&lt;&gt;$E$4,$K130&lt;&gt;$E$4,$L130&lt;&gt;$E$4,$M130&lt;&gt;$E$4,$N130&lt;&gt;$E$4))</f>
        <v>0</v>
      </c>
      <c r="L130" s="15">
        <v>5</v>
      </c>
    </row>
    <row r="131" spans="1:12" ht="18" customHeight="1" x14ac:dyDescent="0.3">
      <c r="A131" s="13" t="s">
        <v>434</v>
      </c>
      <c r="B131" s="8" t="s">
        <v>124</v>
      </c>
      <c r="C131" s="8" t="s">
        <v>401</v>
      </c>
      <c r="D131" s="38" t="s">
        <v>88</v>
      </c>
      <c r="G131" s="13" t="b">
        <f>OR(AND($H131&lt;&gt;$E$4,$I131&lt;&gt;$E$4,$J131&lt;&gt;$E$4,$K131&lt;&gt;$E$4,$L131&lt;&gt;$E$4,$M131&lt;&gt;$E$4,$N131&lt;&gt;$E$4), 'Gedrag&amp;Cultuur'!$D$6="Nee")</f>
        <v>0</v>
      </c>
      <c r="L131" s="15">
        <v>5</v>
      </c>
    </row>
    <row r="132" spans="1:12" ht="18" customHeight="1" x14ac:dyDescent="0.3">
      <c r="A132" s="13" t="s">
        <v>434</v>
      </c>
      <c r="B132" s="8" t="s">
        <v>476</v>
      </c>
      <c r="C132" s="8" t="s">
        <v>596</v>
      </c>
      <c r="D132" s="34" t="s">
        <v>629</v>
      </c>
      <c r="G132" s="13" t="b">
        <f>OR(AND($H132&lt;&gt;$E$4,$I132&lt;&gt;$E$4,$J132&lt;&gt;$E$4,$K132&lt;&gt;$E$4,$L132&lt;&gt;$E$4,$M132&lt;&gt;$E$4,$N132&lt;&gt;$E$4))</f>
        <v>0</v>
      </c>
      <c r="L132" s="15">
        <v>5</v>
      </c>
    </row>
  </sheetData>
  <sheetProtection algorithmName="SHA-512" hashValue="Pln/zocIQ+0tjefdx0ipP4waa5x2B15CUr60tdkJJEXPnHFD3khVutVXbQeUkxDCd16Ibth4e6cu5mxurAIIag==" saltValue="gJhgV/sr/P+c3DBuX4+jvg==" spinCount="100000" sheet="1" objects="1" scenarios="1" selectLockedCells="1"/>
  <mergeCells count="8">
    <mergeCell ref="B68:D68"/>
    <mergeCell ref="B60:B67"/>
    <mergeCell ref="C60:C67"/>
    <mergeCell ref="B3:D3"/>
    <mergeCell ref="B4:D4"/>
    <mergeCell ref="B25:D25"/>
    <mergeCell ref="C52:C59"/>
    <mergeCell ref="B52:B59"/>
  </mergeCells>
  <conditionalFormatting sqref="E21">
    <cfRule type="expression" dxfId="7" priority="29">
      <formula>$D$21="Anders, namelijk"</formula>
    </cfRule>
  </conditionalFormatting>
  <conditionalFormatting sqref="B5:D24 B26:D27 B28:C28 B29:D33 B34:C34 B85:C85 B101:C101 B117:C117 B69:C69 B35:D51 B118:D132 B52:E59 B60:D67 B70:D84 B86:D100 B102:D116">
    <cfRule type="expression" dxfId="6" priority="33">
      <formula>$G5</formula>
    </cfRule>
  </conditionalFormatting>
  <conditionalFormatting sqref="E5">
    <cfRule type="expression" dxfId="5" priority="1">
      <formula>$G5</formula>
    </cfRule>
  </conditionalFormatting>
  <dataValidations count="3">
    <dataValidation type="whole" allowBlank="1" showInputMessage="1" showErrorMessage="1" error="Voer een geheel getal in aub." sqref="D8 D29:D33 D35:D39 D41 D98:D99 D130:D131 D82:D83 D114:D115" xr:uid="{ED3A05ED-8F62-4DDC-B3C4-787A2E17E5B0}">
      <formula1>0</formula1>
      <formula2>999999</formula2>
    </dataValidation>
    <dataValidation type="decimal" allowBlank="1" showInputMessage="1" showErrorMessage="1" errorTitle="VTE-score" error="Vul de VTE-score (0-10) in aub." sqref="D52:F67" xr:uid="{77C516C8-A443-4861-B2AF-6BAAC14B1206}">
      <formula1>0</formula1>
      <formula2>10</formula2>
    </dataValidation>
    <dataValidation type="decimal" allowBlank="1" showInputMessage="1" showErrorMessage="1" error="Voer een percentage (0-100%) in aub." sqref="D121 D42 D73 D89 D105" xr:uid="{4C5BC81C-B9C0-46BE-A352-4854D3AB311F}">
      <formula1>0</formula1>
      <formula2>1</formula2>
    </dataValidation>
  </dataValidations>
  <pageMargins left="0.7" right="0.7" top="0.75" bottom="0.75" header="0.3" footer="0.3"/>
  <pageSetup paperSize="9" orientation="portrait" r:id="rId1"/>
  <ignoredErrors>
    <ignoredError sqref="G8 G15:G16 G17 G27 G32:G33 G44:G45 G46:G47 G51 G75 G77 G79 G81:G82 G83 G91 G93 G95 G97:G98 G99 G107 G109 G111 G113:G114 G123 G125 G129:G130 G131 G127" formula="1"/>
  </ignoredErrors>
  <extLst>
    <ext xmlns:x14="http://schemas.microsoft.com/office/spreadsheetml/2009/9/main" uri="{CCE6A557-97BC-4b89-ADB6-D9C93CAAB3DF}">
      <x14:dataValidations xmlns:xm="http://schemas.microsoft.com/office/excel/2006/main" count="11">
        <x14:dataValidation type="list" allowBlank="1" showInputMessage="1" showErrorMessage="1" error="Voer een jaartal in aub." xr:uid="{55E99FD7-2E02-4EF6-BD73-918864C372D4}">
          <x14:formula1>
            <xm:f>Lists!$A$1:$A$3</xm:f>
          </x14:formula1>
          <xm:sqref>D132 D116</xm:sqref>
        </x14:dataValidation>
        <x14:dataValidation type="list" allowBlank="1" showInputMessage="1" showErrorMessage="1" xr:uid="{667D5F7C-0DD9-43A1-B378-69FBB4B2CEEE}">
          <x14:formula1>
            <xm:f>Lists!$E$1:$E$4</xm:f>
          </x14:formula1>
          <xm:sqref>D9:D12 D122:D129 D70:D72 D74:D81 D86:D88 D90:D97 D102:D104 D106:D113 D118:D120 D43</xm:sqref>
        </x14:dataValidation>
        <x14:dataValidation type="list" allowBlank="1" showInputMessage="1" showErrorMessage="1" xr:uid="{062D2173-30E1-4015-8B6A-2D275F23A098}">
          <x14:formula1>
            <xm:f>Lists!$A$1:$A$2</xm:f>
          </x14:formula1>
          <xm:sqref>D13:D20 D22:D23 D26:D27 D40 D49:D51 D45:D47</xm:sqref>
        </x14:dataValidation>
        <x14:dataValidation type="list" allowBlank="1" showInputMessage="1" showErrorMessage="1" xr:uid="{FA48D6E2-27FB-4898-904E-7CD80C52BCE6}">
          <x14:formula1>
            <xm:f>Lists!$F$1:$F$7</xm:f>
          </x14:formula1>
          <xm:sqref>D21</xm:sqref>
        </x14:dataValidation>
        <x14:dataValidation type="list" allowBlank="1" showInputMessage="1" showErrorMessage="1" xr:uid="{53FA5521-E75C-4453-BBAF-CD0B44961021}">
          <x14:formula1>
            <xm:f>Lists!$G$1:$G$5</xm:f>
          </x14:formula1>
          <xm:sqref>D48</xm:sqref>
        </x14:dataValidation>
        <x14:dataValidation type="list" allowBlank="1" showInputMessage="1" showErrorMessage="1" xr:uid="{0775937E-722F-4508-A474-9A5F6A5F6FA8}">
          <x14:formula1>
            <xm:f>Lists!$D$1:$D$5</xm:f>
          </x14:formula1>
          <xm:sqref>D6</xm:sqref>
        </x14:dataValidation>
        <x14:dataValidation type="list" allowBlank="1" showInputMessage="1" showErrorMessage="1" xr:uid="{89E04506-7A91-4D11-BD5A-42D7E56B871C}">
          <x14:formula1>
            <xm:f>Lists!$E$9:$E$11</xm:f>
          </x14:formula1>
          <xm:sqref>D7</xm:sqref>
        </x14:dataValidation>
        <x14:dataValidation type="list" allowBlank="1" showInputMessage="1" showErrorMessage="1" xr:uid="{0084CD58-482A-4F1A-8314-CF3FE74DDC6E}">
          <x14:formula1>
            <xm:f>Lists!$A$1:$A$3</xm:f>
          </x14:formula1>
          <xm:sqref>D84 D100</xm:sqref>
        </x14:dataValidation>
        <x14:dataValidation type="list" allowBlank="1" showInputMessage="1" showErrorMessage="1" xr:uid="{0841EC72-0F55-497E-B6C1-D06F9F133859}">
          <x14:formula1>
            <xm:f>Lists!$A$14:$A$25</xm:f>
          </x14:formula1>
          <xm:sqref>D5</xm:sqref>
        </x14:dataValidation>
        <x14:dataValidation type="list" allowBlank="1" showInputMessage="1" showErrorMessage="1" xr:uid="{51C9EC7C-3DE1-459E-8BB3-2EEF7EA24361}">
          <x14:formula1>
            <xm:f>Lists!$B$14:$B$23</xm:f>
          </x14:formula1>
          <xm:sqref>E5</xm:sqref>
        </x14:dataValidation>
        <x14:dataValidation type="list" allowBlank="1" showInputMessage="1" showErrorMessage="1" xr:uid="{DC552F16-BF06-4A39-AAA7-3D30321C1E3E}">
          <x14:formula1>
            <xm:f>Lists!$E$1:$E$5</xm:f>
          </x14:formula1>
          <xm:sqref>D24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67A6-EBD4-4332-AEA3-B13B7B4B0BF0}">
  <dimension ref="A1:O136"/>
  <sheetViews>
    <sheetView zoomScaleNormal="100" workbookViewId="0">
      <selection activeCell="D5" sqref="D5"/>
    </sheetView>
  </sheetViews>
  <sheetFormatPr defaultColWidth="8.88671875" defaultRowHeight="14.4" x14ac:dyDescent="0.3"/>
  <cols>
    <col min="1" max="1" width="6.6640625" style="13" customWidth="1"/>
    <col min="2" max="2" width="6.6640625" style="12" customWidth="1"/>
    <col min="3" max="3" width="85.6640625" style="12" customWidth="1"/>
    <col min="4" max="4" width="48" style="12" customWidth="1"/>
    <col min="5" max="6" width="8.88671875" style="12"/>
    <col min="7" max="7" width="10.6640625" style="13" bestFit="1" customWidth="1"/>
    <col min="8" max="13" width="9" style="15" bestFit="1" customWidth="1"/>
    <col min="14" max="15" width="8.88671875" style="16"/>
    <col min="16" max="16384" width="8.88671875" style="12"/>
  </cols>
  <sheetData>
    <row r="1" spans="1:15" s="17" customFormat="1" ht="15" customHeight="1" x14ac:dyDescent="0.2">
      <c r="A1" s="13" t="s">
        <v>0</v>
      </c>
      <c r="B1" s="13" t="s">
        <v>0</v>
      </c>
      <c r="C1" s="13" t="s">
        <v>0</v>
      </c>
      <c r="D1" s="13" t="s">
        <v>0</v>
      </c>
      <c r="E1" s="13" t="s">
        <v>0</v>
      </c>
      <c r="F1" s="13" t="s">
        <v>0</v>
      </c>
      <c r="G1" s="13" t="s">
        <v>0</v>
      </c>
      <c r="H1" s="15" t="s">
        <v>406</v>
      </c>
      <c r="I1" s="15" t="s">
        <v>23</v>
      </c>
      <c r="J1" s="15" t="s">
        <v>21</v>
      </c>
      <c r="K1" s="15" t="s">
        <v>22</v>
      </c>
      <c r="L1" s="15" t="s">
        <v>24</v>
      </c>
      <c r="M1" s="15" t="s">
        <v>25</v>
      </c>
      <c r="N1" s="16"/>
      <c r="O1" s="16"/>
    </row>
    <row r="2" spans="1:15" ht="15" customHeight="1" x14ac:dyDescent="0.3">
      <c r="B2" s="1"/>
      <c r="C2" s="1"/>
      <c r="D2" s="1"/>
      <c r="E2" s="1"/>
      <c r="F2" s="1"/>
    </row>
    <row r="3" spans="1:15" ht="66" customHeight="1" x14ac:dyDescent="0.3">
      <c r="B3" s="52" t="s">
        <v>552</v>
      </c>
      <c r="C3" s="52"/>
      <c r="D3" s="52"/>
    </row>
    <row r="4" spans="1:15" ht="21" customHeight="1" x14ac:dyDescent="0.3">
      <c r="A4" s="13" t="s">
        <v>432</v>
      </c>
      <c r="B4" s="49" t="s">
        <v>449</v>
      </c>
      <c r="C4" s="50"/>
      <c r="D4" s="51"/>
    </row>
    <row r="5" spans="1:15" ht="27" customHeight="1" x14ac:dyDescent="0.3">
      <c r="A5" s="13" t="s">
        <v>433</v>
      </c>
      <c r="B5" s="8">
        <v>1</v>
      </c>
      <c r="C5" s="8" t="s">
        <v>152</v>
      </c>
      <c r="D5" s="34" t="s">
        <v>625</v>
      </c>
      <c r="E5" s="1" t="str">
        <f>'Gedrag&amp;Cultuur'!E5</f>
        <v/>
      </c>
      <c r="G5" s="13" t="b">
        <f t="shared" ref="G5:G13" si="0">AND($H5&lt;&gt;$E$5,$I5&lt;&gt;$E$5,$J5&lt;&gt;$E$5,$K5&lt;&gt;$E$5,$L5&lt;&gt;$E$5,$M5&lt;&gt;$E$5,$N5&lt;&gt;$E$5)</f>
        <v>0</v>
      </c>
      <c r="H5" s="20">
        <v>1</v>
      </c>
      <c r="I5" s="20"/>
      <c r="J5" s="20">
        <v>3</v>
      </c>
      <c r="K5" s="20"/>
      <c r="L5" s="20">
        <v>5</v>
      </c>
      <c r="M5" s="20"/>
      <c r="N5" s="21"/>
      <c r="O5" s="21"/>
    </row>
    <row r="6" spans="1:15" ht="18" customHeight="1" x14ac:dyDescent="0.3">
      <c r="A6" s="13" t="s">
        <v>433</v>
      </c>
      <c r="B6" s="8">
        <v>2</v>
      </c>
      <c r="C6" s="8" t="s">
        <v>153</v>
      </c>
      <c r="D6" s="34" t="s">
        <v>625</v>
      </c>
      <c r="G6" s="13" t="b">
        <f t="shared" si="0"/>
        <v>0</v>
      </c>
      <c r="H6" s="20">
        <v>1</v>
      </c>
      <c r="I6" s="20"/>
      <c r="J6" s="20">
        <v>3</v>
      </c>
      <c r="K6" s="20"/>
      <c r="L6" s="20">
        <v>5</v>
      </c>
      <c r="M6" s="20"/>
      <c r="N6" s="21"/>
      <c r="O6" s="21"/>
    </row>
    <row r="7" spans="1:15" ht="27" customHeight="1" x14ac:dyDescent="0.3">
      <c r="A7" s="13" t="s">
        <v>433</v>
      </c>
      <c r="B7" s="8">
        <v>3</v>
      </c>
      <c r="C7" s="8" t="s">
        <v>151</v>
      </c>
      <c r="D7" s="34" t="s">
        <v>625</v>
      </c>
      <c r="G7" s="13" t="b">
        <f t="shared" si="0"/>
        <v>0</v>
      </c>
      <c r="H7" s="20">
        <v>1</v>
      </c>
      <c r="I7" s="20"/>
      <c r="J7" s="20">
        <v>3</v>
      </c>
      <c r="K7" s="20"/>
      <c r="L7" s="20">
        <v>5</v>
      </c>
      <c r="M7" s="20"/>
      <c r="N7" s="21"/>
      <c r="O7" s="21"/>
    </row>
    <row r="8" spans="1:15" ht="18" customHeight="1" x14ac:dyDescent="0.3">
      <c r="A8" s="13" t="s">
        <v>433</v>
      </c>
      <c r="B8" s="8">
        <v>4</v>
      </c>
      <c r="C8" s="8" t="s">
        <v>553</v>
      </c>
      <c r="G8" s="13" t="b">
        <f t="shared" si="0"/>
        <v>0</v>
      </c>
      <c r="H8" s="20"/>
      <c r="I8" s="20"/>
      <c r="J8" s="20">
        <v>3</v>
      </c>
      <c r="K8" s="20"/>
      <c r="L8" s="20">
        <v>5</v>
      </c>
      <c r="M8" s="20"/>
      <c r="N8" s="21"/>
      <c r="O8" s="21"/>
    </row>
    <row r="9" spans="1:15" ht="18" customHeight="1" x14ac:dyDescent="0.3">
      <c r="A9" s="13" t="s">
        <v>434</v>
      </c>
      <c r="B9" s="8" t="s">
        <v>8</v>
      </c>
      <c r="C9" s="8" t="s">
        <v>554</v>
      </c>
      <c r="D9" s="34" t="s">
        <v>625</v>
      </c>
      <c r="G9" s="13" t="b">
        <f t="shared" si="0"/>
        <v>0</v>
      </c>
      <c r="H9" s="20"/>
      <c r="I9" s="20"/>
      <c r="J9" s="20">
        <v>3</v>
      </c>
      <c r="K9" s="20"/>
      <c r="L9" s="20">
        <v>5</v>
      </c>
      <c r="M9" s="20"/>
      <c r="N9" s="21"/>
      <c r="O9" s="21"/>
    </row>
    <row r="10" spans="1:15" ht="18" customHeight="1" x14ac:dyDescent="0.3">
      <c r="A10" s="13" t="s">
        <v>434</v>
      </c>
      <c r="B10" s="8" t="s">
        <v>9</v>
      </c>
      <c r="C10" s="8" t="s">
        <v>555</v>
      </c>
      <c r="D10" s="34" t="s">
        <v>625</v>
      </c>
      <c r="G10" s="13" t="b">
        <f>OR(AND($H10&lt;&gt;$E$5,$I10&lt;&gt;$E$5,$J10&lt;&gt;$E$5,$K10&lt;&gt;$E$5,$L10&lt;&gt;$E$5,$M10&lt;&gt;$E$5,$N10&lt;&gt;$E$5),$D9="Nee")</f>
        <v>0</v>
      </c>
      <c r="H10" s="20"/>
      <c r="I10" s="20"/>
      <c r="J10" s="20">
        <v>3</v>
      </c>
      <c r="K10" s="20"/>
      <c r="L10" s="20">
        <v>5</v>
      </c>
      <c r="M10" s="20"/>
      <c r="N10" s="21"/>
      <c r="O10" s="21"/>
    </row>
    <row r="11" spans="1:15" ht="18" customHeight="1" x14ac:dyDescent="0.3">
      <c r="A11" s="13" t="s">
        <v>434</v>
      </c>
      <c r="B11" s="8" t="s">
        <v>100</v>
      </c>
      <c r="C11" s="8" t="s">
        <v>556</v>
      </c>
      <c r="D11" s="34" t="s">
        <v>625</v>
      </c>
      <c r="G11" s="13" t="b">
        <f t="shared" si="0"/>
        <v>0</v>
      </c>
      <c r="H11" s="20"/>
      <c r="I11" s="20"/>
      <c r="J11" s="20">
        <v>3</v>
      </c>
      <c r="K11" s="20"/>
      <c r="L11" s="20">
        <v>5</v>
      </c>
      <c r="M11" s="20"/>
      <c r="N11" s="21"/>
      <c r="O11" s="21"/>
    </row>
    <row r="12" spans="1:15" ht="18" customHeight="1" x14ac:dyDescent="0.3">
      <c r="A12" s="13" t="s">
        <v>434</v>
      </c>
      <c r="B12" s="8" t="s">
        <v>101</v>
      </c>
      <c r="C12" s="8" t="s">
        <v>557</v>
      </c>
      <c r="D12" s="34" t="s">
        <v>625</v>
      </c>
      <c r="G12" s="13" t="b">
        <f>OR(AND($H12&lt;&gt;$E$5,$I12&lt;&gt;$E$5,$J12&lt;&gt;$E$5,$K12&lt;&gt;$E$5,$L12&lt;&gt;$E$5,$M12&lt;&gt;$E$5,$N12&lt;&gt;$E$5),$D11="Nee")</f>
        <v>0</v>
      </c>
      <c r="H12" s="20"/>
      <c r="I12" s="20"/>
      <c r="J12" s="20">
        <v>3</v>
      </c>
      <c r="K12" s="20"/>
      <c r="L12" s="20">
        <v>5</v>
      </c>
      <c r="M12" s="20"/>
      <c r="N12" s="21"/>
      <c r="O12" s="21"/>
    </row>
    <row r="13" spans="1:15" ht="18" customHeight="1" x14ac:dyDescent="0.3">
      <c r="A13" s="13" t="s">
        <v>434</v>
      </c>
      <c r="B13" s="8" t="s">
        <v>560</v>
      </c>
      <c r="C13" s="8" t="s">
        <v>558</v>
      </c>
      <c r="D13" s="34" t="s">
        <v>625</v>
      </c>
      <c r="G13" s="13" t="b">
        <f t="shared" si="0"/>
        <v>0</v>
      </c>
      <c r="H13" s="20"/>
      <c r="I13" s="20"/>
      <c r="J13" s="20">
        <v>3</v>
      </c>
      <c r="K13" s="20"/>
      <c r="L13" s="20">
        <v>5</v>
      </c>
      <c r="M13" s="20"/>
      <c r="N13" s="21"/>
      <c r="O13" s="21"/>
    </row>
    <row r="14" spans="1:15" ht="18" customHeight="1" x14ac:dyDescent="0.3">
      <c r="A14" s="13" t="s">
        <v>434</v>
      </c>
      <c r="B14" s="8" t="s">
        <v>561</v>
      </c>
      <c r="C14" s="8" t="s">
        <v>559</v>
      </c>
      <c r="D14" s="34" t="s">
        <v>625</v>
      </c>
      <c r="G14" s="13" t="b">
        <f>OR(AND($H14&lt;&gt;$E$5,$I14&lt;&gt;$E$5,$J14&lt;&gt;$E$5,$K14&lt;&gt;$E$5,$L14&lt;&gt;$E$5,$M14&lt;&gt;$E$5,$N14&lt;&gt;$E$5),$D13="Nee")</f>
        <v>0</v>
      </c>
      <c r="H14" s="20"/>
      <c r="I14" s="20"/>
      <c r="J14" s="20">
        <v>3</v>
      </c>
      <c r="K14" s="20"/>
      <c r="L14" s="20">
        <v>5</v>
      </c>
      <c r="M14" s="20"/>
      <c r="N14" s="21"/>
      <c r="O14" s="21"/>
    </row>
    <row r="15" spans="1:15" ht="18" customHeight="1" x14ac:dyDescent="0.3">
      <c r="A15" s="13" t="s">
        <v>433</v>
      </c>
      <c r="B15" s="8">
        <v>5</v>
      </c>
      <c r="C15" s="8" t="s">
        <v>157</v>
      </c>
      <c r="G15" s="13" t="b">
        <f>AND($H15&lt;&gt;$E$5,$I15&lt;&gt;$E$5,$J15&lt;&gt;$E$5,$K15&lt;&gt;$E$5,$L15&lt;&gt;$E$5,$M15&lt;&gt;$E$5,$N15&lt;&gt;$E$5)</f>
        <v>0</v>
      </c>
      <c r="H15" s="20"/>
      <c r="I15" s="20"/>
      <c r="J15" s="20">
        <v>3</v>
      </c>
      <c r="K15" s="20"/>
      <c r="L15" s="20">
        <v>5</v>
      </c>
      <c r="M15" s="20"/>
      <c r="N15" s="21"/>
      <c r="O15" s="21"/>
    </row>
    <row r="16" spans="1:15" ht="18" customHeight="1" x14ac:dyDescent="0.3">
      <c r="A16" s="13" t="s">
        <v>434</v>
      </c>
      <c r="B16" s="8" t="s">
        <v>154</v>
      </c>
      <c r="C16" s="8" t="s">
        <v>310</v>
      </c>
      <c r="D16" s="34" t="s">
        <v>625</v>
      </c>
      <c r="G16" s="13" t="b">
        <f>AND($H16&lt;&gt;$E$5,$I16&lt;&gt;$E$5,$J16&lt;&gt;$E$5,$K16&lt;&gt;$E$5,$L16&lt;&gt;$E$5,$M16&lt;&gt;$E$5,$N16&lt;&gt;$E$5)</f>
        <v>0</v>
      </c>
      <c r="H16" s="20"/>
      <c r="I16" s="20"/>
      <c r="J16" s="20">
        <v>3</v>
      </c>
      <c r="K16" s="20"/>
      <c r="L16" s="20">
        <v>5</v>
      </c>
      <c r="M16" s="20"/>
      <c r="N16" s="21"/>
      <c r="O16" s="21"/>
    </row>
    <row r="17" spans="1:15" ht="18" customHeight="1" x14ac:dyDescent="0.3">
      <c r="A17" s="13" t="s">
        <v>434</v>
      </c>
      <c r="B17" s="7" t="s">
        <v>155</v>
      </c>
      <c r="C17" s="8" t="s">
        <v>311</v>
      </c>
      <c r="D17" s="34" t="s">
        <v>625</v>
      </c>
      <c r="G17" s="13" t="b">
        <f>OR(AND($H17&lt;&gt;$E$5,$I17&lt;&gt;$E$5,$J17&lt;&gt;$E$5,$K17&lt;&gt;$E$5,$L17&lt;&gt;$E$5,$M17&lt;&gt;$E$5,$N17&lt;&gt;$E$5), 'Gedrag&amp;Cultuur'!$D$6="Nee")</f>
        <v>0</v>
      </c>
      <c r="H17" s="20"/>
      <c r="I17" s="20"/>
      <c r="J17" s="20">
        <v>3</v>
      </c>
      <c r="K17" s="20"/>
      <c r="L17" s="20">
        <v>5</v>
      </c>
      <c r="M17" s="20"/>
      <c r="N17" s="21"/>
      <c r="O17" s="21"/>
    </row>
    <row r="18" spans="1:15" ht="18" customHeight="1" x14ac:dyDescent="0.3">
      <c r="A18" s="13" t="s">
        <v>433</v>
      </c>
      <c r="B18" s="8">
        <v>6</v>
      </c>
      <c r="C18" s="8" t="s">
        <v>158</v>
      </c>
      <c r="D18" s="34" t="s">
        <v>625</v>
      </c>
      <c r="G18" s="13" t="b">
        <f>AND($H18&lt;&gt;$E$5,$I18&lt;&gt;$E$5,$J18&lt;&gt;$E$5,$K18&lt;&gt;$E$5,$L18&lt;&gt;$E$5,$M18&lt;&gt;$E$5,$N18&lt;&gt;$E$5)</f>
        <v>0</v>
      </c>
      <c r="H18" s="20"/>
      <c r="I18" s="20"/>
      <c r="J18" s="20">
        <v>3</v>
      </c>
      <c r="K18" s="20"/>
      <c r="L18" s="20">
        <v>5</v>
      </c>
      <c r="M18" s="20"/>
      <c r="N18" s="21"/>
      <c r="O18" s="21"/>
    </row>
    <row r="19" spans="1:15" ht="27" customHeight="1" x14ac:dyDescent="0.3">
      <c r="A19" s="13" t="s">
        <v>433</v>
      </c>
      <c r="B19" s="8">
        <v>7</v>
      </c>
      <c r="C19" s="8" t="s">
        <v>159</v>
      </c>
      <c r="D19" s="34" t="s">
        <v>625</v>
      </c>
      <c r="G19" s="13" t="b">
        <f>AND($H19&lt;&gt;$E$5,$I19&lt;&gt;$E$5,$J19&lt;&gt;$E$5,$K19&lt;&gt;$E$5,$L19&lt;&gt;$E$5,$M19&lt;&gt;$E$5,$N19&lt;&gt;$E$5)</f>
        <v>0</v>
      </c>
      <c r="H19" s="20"/>
      <c r="I19" s="20"/>
      <c r="J19" s="20">
        <v>3</v>
      </c>
      <c r="K19" s="20"/>
      <c r="L19" s="20">
        <v>5</v>
      </c>
      <c r="M19" s="20"/>
      <c r="N19" s="21"/>
      <c r="O19" s="21"/>
    </row>
    <row r="20" spans="1:15" ht="18" customHeight="1" x14ac:dyDescent="0.3">
      <c r="A20" s="13" t="s">
        <v>433</v>
      </c>
      <c r="B20" s="8">
        <v>8</v>
      </c>
      <c r="C20" s="8" t="s">
        <v>160</v>
      </c>
      <c r="D20" s="34" t="s">
        <v>625</v>
      </c>
      <c r="G20" s="13" t="b">
        <f>AND($H20&lt;&gt;$E$5,$I20&lt;&gt;$E$5,$J20&lt;&gt;$E$5,$K20&lt;&gt;$E$5,$L20&lt;&gt;$E$5,$M20&lt;&gt;$E$5,$N20&lt;&gt;$E$5)</f>
        <v>0</v>
      </c>
      <c r="H20" s="20"/>
      <c r="I20" s="20"/>
      <c r="J20" s="20">
        <v>3</v>
      </c>
      <c r="K20" s="20"/>
      <c r="L20" s="20">
        <v>5</v>
      </c>
      <c r="M20" s="20"/>
      <c r="N20" s="21"/>
      <c r="O20" s="21"/>
    </row>
    <row r="21" spans="1:15" ht="18" customHeight="1" x14ac:dyDescent="0.3">
      <c r="A21" s="13" t="s">
        <v>433</v>
      </c>
      <c r="B21" s="8">
        <v>9</v>
      </c>
      <c r="C21" s="8" t="s">
        <v>161</v>
      </c>
      <c r="D21" s="34" t="s">
        <v>625</v>
      </c>
      <c r="G21" s="13" t="b">
        <f>AND($H21&lt;&gt;$E$5,$I21&lt;&gt;$E$5,$J21&lt;&gt;$E$5,$K21&lt;&gt;$E$5,$L21&lt;&gt;$E$5,$M21&lt;&gt;$E$5,$N21&lt;&gt;$E$5)</f>
        <v>0</v>
      </c>
      <c r="H21" s="20"/>
      <c r="I21" s="20"/>
      <c r="J21" s="20">
        <v>3</v>
      </c>
      <c r="K21" s="20"/>
      <c r="L21" s="20">
        <v>5</v>
      </c>
      <c r="M21" s="20"/>
      <c r="N21" s="21"/>
      <c r="O21" s="21"/>
    </row>
    <row r="22" spans="1:15" ht="18" customHeight="1" x14ac:dyDescent="0.3">
      <c r="A22" s="13" t="s">
        <v>434</v>
      </c>
      <c r="B22" s="8" t="s">
        <v>303</v>
      </c>
      <c r="C22" s="8" t="s">
        <v>326</v>
      </c>
      <c r="D22" s="34" t="s">
        <v>622</v>
      </c>
      <c r="G22" s="13" t="b">
        <f>AND($H22&lt;&gt;$E$5,$I22&lt;&gt;$E$5,$J22&lt;&gt;$E$5,$K22&lt;&gt;$E$5,$L22&lt;&gt;$E$5,$M22&lt;&gt;$E$5,$N22&lt;&gt;$E$5)</f>
        <v>0</v>
      </c>
      <c r="H22" s="20"/>
      <c r="I22" s="20"/>
      <c r="J22" s="20">
        <v>3</v>
      </c>
      <c r="K22" s="20"/>
      <c r="L22" s="20">
        <v>5</v>
      </c>
      <c r="M22" s="20"/>
      <c r="N22" s="21"/>
      <c r="O22" s="21"/>
    </row>
    <row r="23" spans="1:15" ht="18" customHeight="1" x14ac:dyDescent="0.3">
      <c r="A23" s="13" t="s">
        <v>434</v>
      </c>
      <c r="B23" s="8" t="s">
        <v>304</v>
      </c>
      <c r="C23" s="8" t="s">
        <v>327</v>
      </c>
      <c r="D23" s="36" t="s">
        <v>89</v>
      </c>
      <c r="G23" s="13" t="b">
        <f>OR(AND($H23&lt;&gt;$E$5,$I23&lt;&gt;$E$5,$J23&lt;&gt;$E$5,$K23&lt;&gt;$E$5,$L23&lt;&gt;$E$5,$M23&lt;&gt;$E$5,$N23&lt;&gt;$E$5), $D$22="Nee")</f>
        <v>0</v>
      </c>
      <c r="H23" s="20"/>
      <c r="I23" s="20"/>
      <c r="J23" s="20">
        <v>3</v>
      </c>
      <c r="K23" s="20"/>
      <c r="L23" s="20">
        <v>5</v>
      </c>
      <c r="M23" s="20"/>
      <c r="N23" s="21"/>
      <c r="O23" s="21"/>
    </row>
    <row r="24" spans="1:15" ht="18" customHeight="1" x14ac:dyDescent="0.3">
      <c r="A24" s="13" t="s">
        <v>433</v>
      </c>
      <c r="B24" s="8">
        <v>11</v>
      </c>
      <c r="C24" s="8" t="s">
        <v>166</v>
      </c>
      <c r="G24" s="13" t="b">
        <f>AND($H24&lt;&gt;$E$5,$I24&lt;&gt;$E$5,$J24&lt;&gt;$E$5,$K24&lt;&gt;$E$5,$L24&lt;&gt;$E$5,$M24&lt;&gt;$E$5,$N24&lt;&gt;$E$5)</f>
        <v>0</v>
      </c>
      <c r="H24" s="20"/>
      <c r="I24" s="20"/>
      <c r="J24" s="20">
        <v>3</v>
      </c>
      <c r="K24" s="20"/>
      <c r="L24" s="20">
        <v>5</v>
      </c>
      <c r="M24" s="20"/>
      <c r="N24" s="21"/>
      <c r="O24" s="21"/>
    </row>
    <row r="25" spans="1:15" ht="18" customHeight="1" x14ac:dyDescent="0.3">
      <c r="A25" s="13" t="s">
        <v>434</v>
      </c>
      <c r="B25" s="8" t="s">
        <v>162</v>
      </c>
      <c r="C25" s="8" t="s">
        <v>312</v>
      </c>
      <c r="D25" s="38" t="s">
        <v>88</v>
      </c>
      <c r="G25" s="13" t="b">
        <f>AND($H25&lt;&gt;$E$5,$I25&lt;&gt;$E$5,$J25&lt;&gt;$E$5,$K25&lt;&gt;$E$5,$L25&lt;&gt;$E$5,$M25&lt;&gt;$E$5,$N25&lt;&gt;$E$5)</f>
        <v>0</v>
      </c>
      <c r="H25" s="20"/>
      <c r="I25" s="20"/>
      <c r="J25" s="20">
        <v>3</v>
      </c>
      <c r="K25" s="20"/>
      <c r="L25" s="20">
        <v>5</v>
      </c>
      <c r="M25" s="20"/>
      <c r="N25" s="21"/>
      <c r="O25" s="21"/>
    </row>
    <row r="26" spans="1:15" ht="18" customHeight="1" x14ac:dyDescent="0.3">
      <c r="A26" s="13" t="s">
        <v>434</v>
      </c>
      <c r="B26" s="8" t="s">
        <v>163</v>
      </c>
      <c r="C26" s="8" t="s">
        <v>338</v>
      </c>
      <c r="D26" s="38" t="s">
        <v>88</v>
      </c>
      <c r="G26" s="13" t="b">
        <f>OR(AND($H26&lt;&gt;$E$5,$I26&lt;&gt;$E$5,$J26&lt;&gt;$E$5,$K26&lt;&gt;$E$5,$L26&lt;&gt;$E$5,$M26&lt;&gt;$E$5,$N26&lt;&gt;$E$5), 'Gedrag&amp;Cultuur'!$D$6="Nee")</f>
        <v>0</v>
      </c>
      <c r="H26" s="20"/>
      <c r="I26" s="20"/>
      <c r="J26" s="20">
        <v>3</v>
      </c>
      <c r="K26" s="20"/>
      <c r="L26" s="20">
        <v>5</v>
      </c>
      <c r="M26" s="20"/>
      <c r="N26" s="21"/>
      <c r="O26" s="21"/>
    </row>
    <row r="27" spans="1:15" ht="18" customHeight="1" x14ac:dyDescent="0.3">
      <c r="A27" s="13" t="s">
        <v>433</v>
      </c>
      <c r="B27" s="8">
        <v>12</v>
      </c>
      <c r="C27" s="8" t="s">
        <v>167</v>
      </c>
      <c r="D27" s="34" t="s">
        <v>625</v>
      </c>
      <c r="G27" s="13" t="b">
        <f t="shared" ref="G27:G36" si="1">AND($H27&lt;&gt;$E$5,$I27&lt;&gt;$E$5,$J27&lt;&gt;$E$5,$K27&lt;&gt;$E$5,$L27&lt;&gt;$E$5,$M27&lt;&gt;$E$5,$N27&lt;&gt;$E$5)</f>
        <v>0</v>
      </c>
      <c r="H27" s="20"/>
      <c r="I27" s="20">
        <v>2</v>
      </c>
      <c r="J27" s="20"/>
      <c r="K27" s="20">
        <v>4</v>
      </c>
      <c r="L27" s="20"/>
      <c r="M27" s="20"/>
      <c r="N27" s="21"/>
      <c r="O27" s="21"/>
    </row>
    <row r="28" spans="1:15" ht="18" customHeight="1" x14ac:dyDescent="0.3">
      <c r="A28" s="13" t="s">
        <v>433</v>
      </c>
      <c r="B28" s="8">
        <v>13</v>
      </c>
      <c r="C28" s="8" t="s">
        <v>168</v>
      </c>
      <c r="D28" s="34" t="s">
        <v>625</v>
      </c>
      <c r="G28" s="13" t="b">
        <f t="shared" si="1"/>
        <v>0</v>
      </c>
      <c r="H28" s="20"/>
      <c r="I28" s="20">
        <v>2</v>
      </c>
      <c r="J28" s="20"/>
      <c r="K28" s="20">
        <v>4</v>
      </c>
      <c r="L28" s="20"/>
      <c r="M28" s="20"/>
      <c r="N28" s="21"/>
      <c r="O28" s="21"/>
    </row>
    <row r="29" spans="1:15" ht="18" customHeight="1" x14ac:dyDescent="0.3">
      <c r="A29" s="13" t="s">
        <v>433</v>
      </c>
      <c r="B29" s="8">
        <v>14</v>
      </c>
      <c r="C29" s="8" t="s">
        <v>169</v>
      </c>
      <c r="G29" s="13" t="b">
        <f t="shared" si="1"/>
        <v>0</v>
      </c>
      <c r="H29" s="20"/>
      <c r="I29" s="20">
        <v>2</v>
      </c>
      <c r="J29" s="20"/>
      <c r="K29" s="20">
        <v>4</v>
      </c>
      <c r="L29" s="20"/>
      <c r="M29" s="20"/>
      <c r="N29" s="21"/>
      <c r="O29" s="21"/>
    </row>
    <row r="30" spans="1:15" ht="18" customHeight="1" x14ac:dyDescent="0.3">
      <c r="A30" s="13" t="s">
        <v>434</v>
      </c>
      <c r="B30" s="8" t="s">
        <v>563</v>
      </c>
      <c r="C30" s="8" t="s">
        <v>313</v>
      </c>
      <c r="D30" s="34" t="s">
        <v>625</v>
      </c>
      <c r="G30" s="13" t="b">
        <f t="shared" si="1"/>
        <v>0</v>
      </c>
      <c r="H30" s="20"/>
      <c r="I30" s="20">
        <v>2</v>
      </c>
      <c r="J30" s="20"/>
      <c r="K30" s="20">
        <v>4</v>
      </c>
      <c r="L30" s="20"/>
      <c r="M30" s="20"/>
      <c r="N30" s="21"/>
      <c r="O30" s="21"/>
    </row>
    <row r="31" spans="1:15" ht="18" customHeight="1" x14ac:dyDescent="0.3">
      <c r="A31" s="13" t="s">
        <v>434</v>
      </c>
      <c r="B31" s="8" t="s">
        <v>564</v>
      </c>
      <c r="C31" s="8" t="s">
        <v>314</v>
      </c>
      <c r="D31" s="34" t="s">
        <v>625</v>
      </c>
      <c r="G31" s="13" t="b">
        <f t="shared" si="1"/>
        <v>0</v>
      </c>
      <c r="H31" s="20"/>
      <c r="I31" s="20">
        <v>2</v>
      </c>
      <c r="J31" s="20"/>
      <c r="K31" s="20">
        <v>4</v>
      </c>
      <c r="L31" s="20"/>
      <c r="M31" s="20"/>
      <c r="N31" s="21"/>
      <c r="O31" s="21"/>
    </row>
    <row r="32" spans="1:15" ht="18" customHeight="1" x14ac:dyDescent="0.3">
      <c r="A32" s="13" t="s">
        <v>434</v>
      </c>
      <c r="B32" s="8" t="s">
        <v>565</v>
      </c>
      <c r="C32" s="8" t="s">
        <v>315</v>
      </c>
      <c r="D32" s="34" t="s">
        <v>625</v>
      </c>
      <c r="G32" s="13" t="b">
        <f t="shared" si="1"/>
        <v>0</v>
      </c>
      <c r="H32" s="20"/>
      <c r="I32" s="20">
        <v>2</v>
      </c>
      <c r="J32" s="20"/>
      <c r="K32" s="20">
        <v>4</v>
      </c>
      <c r="L32" s="20"/>
      <c r="M32" s="20"/>
      <c r="N32" s="21"/>
      <c r="O32" s="21"/>
    </row>
    <row r="33" spans="1:15" ht="18" customHeight="1" x14ac:dyDescent="0.3">
      <c r="A33" s="13" t="s">
        <v>434</v>
      </c>
      <c r="B33" s="8" t="s">
        <v>566</v>
      </c>
      <c r="C33" s="8" t="s">
        <v>555</v>
      </c>
      <c r="D33" s="34" t="s">
        <v>625</v>
      </c>
      <c r="G33" s="13" t="b">
        <f t="shared" si="1"/>
        <v>0</v>
      </c>
      <c r="H33" s="20"/>
      <c r="I33" s="20">
        <v>2</v>
      </c>
      <c r="J33" s="20"/>
      <c r="K33" s="20">
        <v>4</v>
      </c>
      <c r="L33" s="20"/>
      <c r="M33" s="20"/>
      <c r="N33" s="21"/>
      <c r="O33" s="21"/>
    </row>
    <row r="34" spans="1:15" ht="18" customHeight="1" x14ac:dyDescent="0.3">
      <c r="A34" s="13" t="s">
        <v>434</v>
      </c>
      <c r="B34" s="8" t="s">
        <v>567</v>
      </c>
      <c r="C34" s="8" t="s">
        <v>562</v>
      </c>
      <c r="D34" s="34" t="s">
        <v>625</v>
      </c>
      <c r="G34" s="13" t="b">
        <f t="shared" si="1"/>
        <v>0</v>
      </c>
      <c r="H34" s="20"/>
      <c r="I34" s="20">
        <v>2</v>
      </c>
      <c r="J34" s="20"/>
      <c r="K34" s="20">
        <v>4</v>
      </c>
      <c r="L34" s="20"/>
      <c r="M34" s="20"/>
      <c r="N34" s="21"/>
      <c r="O34" s="21"/>
    </row>
    <row r="35" spans="1:15" ht="18" customHeight="1" x14ac:dyDescent="0.3">
      <c r="A35" s="13" t="s">
        <v>433</v>
      </c>
      <c r="B35" s="8">
        <v>15</v>
      </c>
      <c r="C35" s="8" t="s">
        <v>174</v>
      </c>
      <c r="G35" s="13" t="b">
        <f t="shared" si="1"/>
        <v>0</v>
      </c>
      <c r="H35" s="20"/>
      <c r="I35" s="20">
        <v>2</v>
      </c>
      <c r="J35" s="20"/>
      <c r="K35" s="20">
        <v>4</v>
      </c>
      <c r="L35" s="20"/>
      <c r="M35" s="20"/>
      <c r="N35" s="21"/>
      <c r="O35" s="21"/>
    </row>
    <row r="36" spans="1:15" ht="18" customHeight="1" x14ac:dyDescent="0.3">
      <c r="A36" s="13" t="s">
        <v>434</v>
      </c>
      <c r="B36" s="8" t="s">
        <v>170</v>
      </c>
      <c r="C36" s="8" t="s">
        <v>310</v>
      </c>
      <c r="D36" s="34" t="s">
        <v>625</v>
      </c>
      <c r="G36" s="13" t="b">
        <f t="shared" si="1"/>
        <v>0</v>
      </c>
      <c r="H36" s="20"/>
      <c r="I36" s="20">
        <v>2</v>
      </c>
      <c r="J36" s="20"/>
      <c r="K36" s="20">
        <v>4</v>
      </c>
      <c r="L36" s="20"/>
      <c r="M36" s="20"/>
      <c r="N36" s="21"/>
      <c r="O36" s="21"/>
    </row>
    <row r="37" spans="1:15" ht="18" customHeight="1" x14ac:dyDescent="0.3">
      <c r="A37" s="13" t="s">
        <v>434</v>
      </c>
      <c r="B37" s="8" t="s">
        <v>171</v>
      </c>
      <c r="C37" s="8" t="s">
        <v>316</v>
      </c>
      <c r="D37" s="34" t="s">
        <v>625</v>
      </c>
      <c r="G37" s="13" t="b">
        <f>OR(AND($H37&lt;&gt;$E$5,$I37&lt;&gt;$E$5,$J37&lt;&gt;$E$5,$K37&lt;&gt;$E$5,$L37&lt;&gt;$E$5,$M37&lt;&gt;$E$5,$N37&lt;&gt;$E$5), 'Gedrag&amp;Cultuur'!$D$6="Nee")</f>
        <v>0</v>
      </c>
      <c r="H37" s="20"/>
      <c r="I37" s="20">
        <v>2</v>
      </c>
      <c r="J37" s="20"/>
      <c r="K37" s="20">
        <v>4</v>
      </c>
      <c r="L37" s="20"/>
      <c r="M37" s="20"/>
      <c r="N37" s="21"/>
      <c r="O37" s="21"/>
    </row>
    <row r="38" spans="1:15" ht="18" customHeight="1" x14ac:dyDescent="0.3">
      <c r="A38" s="13" t="s">
        <v>433</v>
      </c>
      <c r="B38" s="8">
        <v>16</v>
      </c>
      <c r="C38" s="8" t="s">
        <v>175</v>
      </c>
      <c r="D38" s="34" t="s">
        <v>625</v>
      </c>
      <c r="G38" s="13" t="b">
        <f t="shared" ref="G38:G43" si="2">AND($H38&lt;&gt;$E$5,$I38&lt;&gt;$E$5,$J38&lt;&gt;$E$5,$K38&lt;&gt;$E$5,$L38&lt;&gt;$E$5,$M38&lt;&gt;$E$5,$N38&lt;&gt;$E$5)</f>
        <v>0</v>
      </c>
      <c r="H38" s="20"/>
      <c r="I38" s="20">
        <v>2</v>
      </c>
      <c r="J38" s="20"/>
      <c r="K38" s="20">
        <v>4</v>
      </c>
      <c r="L38" s="20"/>
      <c r="M38" s="20"/>
      <c r="N38" s="21"/>
      <c r="O38" s="21"/>
    </row>
    <row r="39" spans="1:15" ht="27" customHeight="1" x14ac:dyDescent="0.3">
      <c r="A39" s="13" t="s">
        <v>433</v>
      </c>
      <c r="B39" s="8">
        <v>17</v>
      </c>
      <c r="C39" s="8" t="s">
        <v>176</v>
      </c>
      <c r="D39" s="34" t="s">
        <v>625</v>
      </c>
      <c r="G39" s="13" t="b">
        <f t="shared" si="2"/>
        <v>0</v>
      </c>
      <c r="H39" s="20"/>
      <c r="I39" s="20">
        <v>2</v>
      </c>
      <c r="J39" s="20"/>
      <c r="K39" s="20">
        <v>4</v>
      </c>
      <c r="L39" s="20"/>
      <c r="M39" s="20"/>
      <c r="N39" s="21"/>
      <c r="O39" s="21"/>
    </row>
    <row r="40" spans="1:15" ht="27" customHeight="1" x14ac:dyDescent="0.3">
      <c r="A40" s="13" t="s">
        <v>433</v>
      </c>
      <c r="B40" s="8">
        <v>18</v>
      </c>
      <c r="C40" s="8" t="s">
        <v>177</v>
      </c>
      <c r="D40" s="34" t="s">
        <v>625</v>
      </c>
      <c r="G40" s="13" t="b">
        <f t="shared" si="2"/>
        <v>0</v>
      </c>
      <c r="H40" s="20"/>
      <c r="I40" s="20">
        <v>2</v>
      </c>
      <c r="J40" s="20"/>
      <c r="K40" s="20">
        <v>4</v>
      </c>
      <c r="L40" s="20"/>
      <c r="M40" s="20"/>
      <c r="N40" s="21"/>
      <c r="O40" s="21"/>
    </row>
    <row r="41" spans="1:15" ht="18" customHeight="1" x14ac:dyDescent="0.3">
      <c r="A41" s="13" t="s">
        <v>433</v>
      </c>
      <c r="B41" s="8">
        <v>19</v>
      </c>
      <c r="C41" s="8" t="s">
        <v>178</v>
      </c>
      <c r="D41" s="34" t="s">
        <v>625</v>
      </c>
      <c r="G41" s="13" t="b">
        <f t="shared" si="2"/>
        <v>0</v>
      </c>
      <c r="H41" s="20"/>
      <c r="I41" s="20">
        <v>2</v>
      </c>
      <c r="J41" s="20"/>
      <c r="K41" s="20">
        <v>4</v>
      </c>
      <c r="L41" s="20"/>
      <c r="M41" s="20"/>
      <c r="N41" s="21"/>
      <c r="O41" s="21"/>
    </row>
    <row r="42" spans="1:15" ht="18" customHeight="1" x14ac:dyDescent="0.3">
      <c r="A42" s="13" t="s">
        <v>433</v>
      </c>
      <c r="B42" s="8">
        <v>20</v>
      </c>
      <c r="C42" s="8" t="s">
        <v>179</v>
      </c>
      <c r="D42" s="34" t="s">
        <v>625</v>
      </c>
      <c r="G42" s="13" t="b">
        <f t="shared" si="2"/>
        <v>0</v>
      </c>
      <c r="H42" s="20"/>
      <c r="I42" s="20">
        <v>2</v>
      </c>
      <c r="J42" s="20"/>
      <c r="K42" s="20">
        <v>4</v>
      </c>
      <c r="L42" s="20"/>
      <c r="M42" s="20"/>
      <c r="N42" s="21"/>
      <c r="O42" s="21"/>
    </row>
    <row r="43" spans="1:15" ht="18" customHeight="1" x14ac:dyDescent="0.3">
      <c r="A43" s="13" t="s">
        <v>434</v>
      </c>
      <c r="B43" s="8" t="s">
        <v>307</v>
      </c>
      <c r="C43" s="8" t="s">
        <v>328</v>
      </c>
      <c r="D43" s="34" t="s">
        <v>622</v>
      </c>
      <c r="G43" s="13" t="b">
        <f t="shared" si="2"/>
        <v>0</v>
      </c>
      <c r="H43" s="20"/>
      <c r="I43" s="20">
        <v>2</v>
      </c>
      <c r="J43" s="20"/>
      <c r="K43" s="20">
        <v>4</v>
      </c>
      <c r="L43" s="20"/>
      <c r="M43" s="20"/>
      <c r="N43" s="21"/>
      <c r="O43" s="21"/>
    </row>
    <row r="44" spans="1:15" ht="27" customHeight="1" x14ac:dyDescent="0.3">
      <c r="A44" s="13" t="s">
        <v>434</v>
      </c>
      <c r="B44" s="8" t="s">
        <v>308</v>
      </c>
      <c r="C44" s="8" t="s">
        <v>329</v>
      </c>
      <c r="D44" s="36" t="s">
        <v>89</v>
      </c>
      <c r="G44" s="13" t="b">
        <f>OR(AND($H44&lt;&gt;$E$5,$I44&lt;&gt;$E$5,$J44&lt;&gt;$E$5,$K44&lt;&gt;$E$5,$L44&lt;&gt;$E$5,$M44&lt;&gt;$E$5,$N44&lt;&gt;$E$5), $D$43="Nee")</f>
        <v>0</v>
      </c>
      <c r="H44" s="20"/>
      <c r="I44" s="20">
        <v>2</v>
      </c>
      <c r="J44" s="20"/>
      <c r="K44" s="20">
        <v>4</v>
      </c>
      <c r="L44" s="20"/>
      <c r="M44" s="20"/>
      <c r="N44" s="21"/>
      <c r="O44" s="21"/>
    </row>
    <row r="45" spans="1:15" ht="18" customHeight="1" x14ac:dyDescent="0.3">
      <c r="A45" s="13" t="s">
        <v>433</v>
      </c>
      <c r="B45" s="8">
        <v>22</v>
      </c>
      <c r="C45" s="8" t="s">
        <v>263</v>
      </c>
      <c r="G45" s="13" t="b">
        <f>AND($H45&lt;&gt;$E$5,$I45&lt;&gt;$E$5,$J45&lt;&gt;$E$5,$K45&lt;&gt;$E$5,$L45&lt;&gt;$E$5,$M45&lt;&gt;$E$5,$N45&lt;&gt;$E$5)</f>
        <v>0</v>
      </c>
      <c r="H45" s="20"/>
      <c r="I45" s="20">
        <v>2</v>
      </c>
      <c r="J45" s="20"/>
      <c r="K45" s="20">
        <v>4</v>
      </c>
      <c r="L45" s="20"/>
      <c r="M45" s="20"/>
      <c r="N45" s="21"/>
      <c r="O45" s="21"/>
    </row>
    <row r="46" spans="1:15" ht="18" customHeight="1" x14ac:dyDescent="0.3">
      <c r="A46" s="13" t="s">
        <v>434</v>
      </c>
      <c r="B46" s="8" t="s">
        <v>483</v>
      </c>
      <c r="C46" s="8" t="s">
        <v>317</v>
      </c>
      <c r="D46" s="38" t="s">
        <v>88</v>
      </c>
      <c r="G46" s="13" t="b">
        <f>AND($H46&lt;&gt;$E$5,$I46&lt;&gt;$E$5,$J46&lt;&gt;$E$5,$K46&lt;&gt;$E$5,$L46&lt;&gt;$E$5,$M46&lt;&gt;$E$5,$N46&lt;&gt;$E$5)</f>
        <v>0</v>
      </c>
      <c r="H46" s="20"/>
      <c r="I46" s="20">
        <v>2</v>
      </c>
      <c r="J46" s="20"/>
      <c r="K46" s="20">
        <v>4</v>
      </c>
      <c r="L46" s="20"/>
      <c r="M46" s="20"/>
      <c r="N46" s="21"/>
      <c r="O46" s="21"/>
    </row>
    <row r="47" spans="1:15" ht="18" customHeight="1" x14ac:dyDescent="0.3">
      <c r="A47" s="13" t="s">
        <v>434</v>
      </c>
      <c r="B47" s="8" t="s">
        <v>484</v>
      </c>
      <c r="C47" s="8" t="s">
        <v>318</v>
      </c>
      <c r="D47" s="38" t="s">
        <v>88</v>
      </c>
      <c r="G47" s="13" t="b">
        <f>OR(AND($H47&lt;&gt;$E$5,$I47&lt;&gt;$E$5,$J47&lt;&gt;$E$5,$K47&lt;&gt;$E$5,$L47&lt;&gt;$E$5,$M47&lt;&gt;$E$5,$N47&lt;&gt;$E$5), 'Gedrag&amp;Cultuur'!$D$6="Nee")</f>
        <v>0</v>
      </c>
      <c r="H47" s="20"/>
      <c r="I47" s="20">
        <v>2</v>
      </c>
      <c r="J47" s="20"/>
      <c r="K47" s="20">
        <v>4</v>
      </c>
      <c r="L47" s="20"/>
      <c r="M47" s="20"/>
      <c r="N47" s="21"/>
      <c r="O47" s="21"/>
    </row>
    <row r="48" spans="1:15" ht="21" customHeight="1" x14ac:dyDescent="0.3">
      <c r="A48" s="13" t="s">
        <v>432</v>
      </c>
      <c r="B48" s="49" t="s">
        <v>184</v>
      </c>
      <c r="C48" s="50"/>
      <c r="D48" s="51"/>
      <c r="G48" s="13" t="b">
        <f t="shared" ref="G48" si="3">AND($H167&lt;&gt;$E$5,$I167&lt;&gt;$E$5,$J167&lt;&gt;$E$5,$K167&lt;&gt;$E$5,$L167&lt;&gt;$E$5,$M167&lt;&gt;$E$5,$N167&lt;&gt;$E$5)</f>
        <v>0</v>
      </c>
    </row>
    <row r="49" spans="1:13" ht="27" customHeight="1" x14ac:dyDescent="0.3">
      <c r="A49" s="13" t="s">
        <v>433</v>
      </c>
      <c r="B49" s="8">
        <v>23</v>
      </c>
      <c r="C49" s="8" t="s">
        <v>185</v>
      </c>
      <c r="G49" s="13" t="b">
        <f>AND($H49&lt;&gt;$E$5,$I49&lt;&gt;$E$5,$J49&lt;&gt;$E$5,$K49&lt;&gt;$E$5,$L49&lt;&gt;$E$5,$M49&lt;&gt;$E$5,$N49&lt;&gt;$E$5)</f>
        <v>0</v>
      </c>
      <c r="H49" s="15">
        <v>1</v>
      </c>
      <c r="I49" s="15">
        <v>2</v>
      </c>
      <c r="J49" s="15">
        <v>3</v>
      </c>
      <c r="L49" s="15">
        <v>5</v>
      </c>
      <c r="M49" s="15">
        <v>6</v>
      </c>
    </row>
    <row r="50" spans="1:13" ht="18" customHeight="1" x14ac:dyDescent="0.3">
      <c r="A50" s="13" t="s">
        <v>434</v>
      </c>
      <c r="B50" s="8" t="s">
        <v>180</v>
      </c>
      <c r="C50" s="8" t="s">
        <v>319</v>
      </c>
      <c r="D50" s="34" t="s">
        <v>625</v>
      </c>
      <c r="G50" s="13" t="b">
        <f>AND($H50&lt;&gt;$E$5,$I50&lt;&gt;$E$5,$J50&lt;&gt;$E$5,$K50&lt;&gt;$E$5,$L50&lt;&gt;$E$5,$M50&lt;&gt;$E$5,$N50&lt;&gt;$E$5)</f>
        <v>0</v>
      </c>
      <c r="H50" s="15">
        <v>1</v>
      </c>
      <c r="I50" s="15">
        <v>2</v>
      </c>
      <c r="J50" s="15">
        <v>3</v>
      </c>
      <c r="L50" s="15">
        <v>5</v>
      </c>
      <c r="M50" s="15">
        <v>6</v>
      </c>
    </row>
    <row r="51" spans="1:13" ht="18" customHeight="1" x14ac:dyDescent="0.3">
      <c r="A51" s="13" t="s">
        <v>434</v>
      </c>
      <c r="B51" s="8" t="s">
        <v>181</v>
      </c>
      <c r="C51" s="8" t="s">
        <v>320</v>
      </c>
      <c r="D51" s="34" t="s">
        <v>625</v>
      </c>
      <c r="G51" s="13" t="b">
        <f>OR(AND($H51&lt;&gt;$E$5,$I51&lt;&gt;$E$5,$J51&lt;&gt;$E$5,$K51&lt;&gt;$E$5,$L51&lt;&gt;$E$5,$M51&lt;&gt;$E$5,$N51&lt;&gt;$E$5), 'Gedrag&amp;Cultuur'!$D$6="Nee")</f>
        <v>0</v>
      </c>
      <c r="H51" s="15">
        <v>1</v>
      </c>
      <c r="I51" s="15">
        <v>2</v>
      </c>
      <c r="J51" s="15">
        <v>3</v>
      </c>
      <c r="L51" s="15">
        <v>5</v>
      </c>
      <c r="M51" s="15">
        <v>6</v>
      </c>
    </row>
    <row r="52" spans="1:13" ht="27" customHeight="1" x14ac:dyDescent="0.3">
      <c r="A52" s="13" t="s">
        <v>433</v>
      </c>
      <c r="B52" s="8">
        <v>24</v>
      </c>
      <c r="C52" s="8" t="s">
        <v>186</v>
      </c>
      <c r="D52" s="34" t="s">
        <v>625</v>
      </c>
      <c r="G52" s="13" t="b">
        <f t="shared" ref="G52:G74" si="4">AND($H52&lt;&gt;$E$5,$I52&lt;&gt;$E$5,$J52&lt;&gt;$E$5,$K52&lt;&gt;$E$5,$L52&lt;&gt;$E$5,$M52&lt;&gt;$E$5,$N52&lt;&gt;$E$5)</f>
        <v>0</v>
      </c>
      <c r="K52" s="15">
        <v>4</v>
      </c>
    </row>
    <row r="53" spans="1:13" ht="18" customHeight="1" x14ac:dyDescent="0.3">
      <c r="A53" s="13" t="s">
        <v>433</v>
      </c>
      <c r="B53" s="8">
        <v>25</v>
      </c>
      <c r="C53" s="8" t="s">
        <v>187</v>
      </c>
      <c r="D53" s="34" t="s">
        <v>625</v>
      </c>
      <c r="G53" s="13" t="b">
        <f t="shared" si="4"/>
        <v>0</v>
      </c>
      <c r="I53" s="15">
        <v>2</v>
      </c>
      <c r="J53" s="15">
        <v>3</v>
      </c>
      <c r="K53" s="15">
        <v>4</v>
      </c>
      <c r="L53" s="15">
        <v>5</v>
      </c>
    </row>
    <row r="54" spans="1:13" ht="18" customHeight="1" x14ac:dyDescent="0.3">
      <c r="A54" s="13" t="s">
        <v>433</v>
      </c>
      <c r="B54" s="8">
        <v>26</v>
      </c>
      <c r="C54" s="8" t="s">
        <v>188</v>
      </c>
      <c r="G54" s="13" t="b">
        <f t="shared" si="4"/>
        <v>0</v>
      </c>
      <c r="J54" s="15">
        <v>3</v>
      </c>
      <c r="L54" s="15">
        <v>5</v>
      </c>
    </row>
    <row r="55" spans="1:13" ht="18" customHeight="1" x14ac:dyDescent="0.3">
      <c r="A55" s="13" t="s">
        <v>434</v>
      </c>
      <c r="B55" s="8" t="s">
        <v>491</v>
      </c>
      <c r="C55" s="8" t="s">
        <v>321</v>
      </c>
      <c r="D55" s="34" t="s">
        <v>622</v>
      </c>
      <c r="G55" s="13" t="b">
        <f t="shared" si="4"/>
        <v>0</v>
      </c>
      <c r="J55" s="15">
        <v>3</v>
      </c>
      <c r="L55" s="15">
        <v>5</v>
      </c>
    </row>
    <row r="56" spans="1:13" ht="18" customHeight="1" x14ac:dyDescent="0.3">
      <c r="A56" s="13" t="s">
        <v>434</v>
      </c>
      <c r="B56" s="8" t="s">
        <v>492</v>
      </c>
      <c r="C56" s="8" t="s">
        <v>322</v>
      </c>
      <c r="D56" s="34" t="s">
        <v>622</v>
      </c>
      <c r="G56" s="13" t="b">
        <f t="shared" si="4"/>
        <v>0</v>
      </c>
      <c r="J56" s="15">
        <v>3</v>
      </c>
      <c r="L56" s="15">
        <v>5</v>
      </c>
    </row>
    <row r="57" spans="1:13" ht="18" customHeight="1" x14ac:dyDescent="0.3">
      <c r="A57" s="13" t="s">
        <v>433</v>
      </c>
      <c r="B57" s="8">
        <v>27</v>
      </c>
      <c r="C57" s="8" t="s">
        <v>193</v>
      </c>
      <c r="D57" s="34" t="s">
        <v>622</v>
      </c>
      <c r="G57" s="13" t="b">
        <f t="shared" si="4"/>
        <v>0</v>
      </c>
      <c r="I57" s="15">
        <v>2</v>
      </c>
      <c r="K57" s="15">
        <v>4</v>
      </c>
    </row>
    <row r="58" spans="1:13" ht="18" customHeight="1" x14ac:dyDescent="0.3">
      <c r="A58" s="13" t="s">
        <v>433</v>
      </c>
      <c r="B58" s="8">
        <v>28</v>
      </c>
      <c r="C58" s="8" t="s">
        <v>194</v>
      </c>
      <c r="D58" s="34" t="s">
        <v>625</v>
      </c>
      <c r="G58" s="13" t="b">
        <f t="shared" si="4"/>
        <v>0</v>
      </c>
      <c r="H58" s="15">
        <v>1</v>
      </c>
      <c r="I58" s="15">
        <v>2</v>
      </c>
      <c r="J58" s="15">
        <v>3</v>
      </c>
      <c r="K58" s="15">
        <v>4</v>
      </c>
      <c r="L58" s="15">
        <v>5</v>
      </c>
      <c r="M58" s="15">
        <v>6</v>
      </c>
    </row>
    <row r="59" spans="1:13" ht="18" customHeight="1" x14ac:dyDescent="0.3">
      <c r="A59" s="13" t="s">
        <v>433</v>
      </c>
      <c r="B59" s="8">
        <v>29</v>
      </c>
      <c r="C59" s="8" t="s">
        <v>189</v>
      </c>
      <c r="D59" s="34" t="s">
        <v>625</v>
      </c>
      <c r="G59" s="13" t="b">
        <f t="shared" si="4"/>
        <v>0</v>
      </c>
      <c r="I59" s="15">
        <v>2</v>
      </c>
      <c r="J59" s="15">
        <v>3</v>
      </c>
      <c r="K59" s="15">
        <v>4</v>
      </c>
      <c r="L59" s="15">
        <v>5</v>
      </c>
    </row>
    <row r="60" spans="1:13" ht="18" customHeight="1" x14ac:dyDescent="0.3">
      <c r="A60" s="13" t="s">
        <v>433</v>
      </c>
      <c r="B60" s="8">
        <v>30</v>
      </c>
      <c r="C60" s="8" t="s">
        <v>195</v>
      </c>
      <c r="D60" s="34" t="s">
        <v>625</v>
      </c>
      <c r="G60" s="13" t="b">
        <f t="shared" si="4"/>
        <v>0</v>
      </c>
      <c r="H60" s="15">
        <v>1</v>
      </c>
      <c r="I60" s="15">
        <v>2</v>
      </c>
      <c r="J60" s="15">
        <v>3</v>
      </c>
      <c r="K60" s="15">
        <v>4</v>
      </c>
      <c r="L60" s="15">
        <v>5</v>
      </c>
    </row>
    <row r="61" spans="1:13" ht="27" customHeight="1" x14ac:dyDescent="0.3">
      <c r="A61" s="13" t="s">
        <v>433</v>
      </c>
      <c r="B61" s="8">
        <v>31</v>
      </c>
      <c r="C61" s="8" t="s">
        <v>190</v>
      </c>
      <c r="D61" s="34" t="s">
        <v>625</v>
      </c>
      <c r="G61" s="13" t="b">
        <f t="shared" si="4"/>
        <v>0</v>
      </c>
      <c r="H61" s="15">
        <v>1</v>
      </c>
      <c r="I61" s="15">
        <v>2</v>
      </c>
      <c r="J61" s="15">
        <v>3</v>
      </c>
      <c r="K61" s="15">
        <v>4</v>
      </c>
      <c r="L61" s="15">
        <v>5</v>
      </c>
    </row>
    <row r="62" spans="1:13" ht="18" customHeight="1" x14ac:dyDescent="0.3">
      <c r="A62" s="13" t="s">
        <v>433</v>
      </c>
      <c r="B62" s="8">
        <v>32</v>
      </c>
      <c r="C62" s="8" t="s">
        <v>191</v>
      </c>
      <c r="D62" s="34" t="s">
        <v>625</v>
      </c>
      <c r="G62" s="13" t="b">
        <f t="shared" si="4"/>
        <v>0</v>
      </c>
      <c r="I62" s="15">
        <v>2</v>
      </c>
      <c r="J62" s="15">
        <v>3</v>
      </c>
      <c r="K62" s="15">
        <v>4</v>
      </c>
      <c r="L62" s="15">
        <v>5</v>
      </c>
    </row>
    <row r="63" spans="1:13" ht="27" customHeight="1" x14ac:dyDescent="0.3">
      <c r="A63" s="13" t="s">
        <v>433</v>
      </c>
      <c r="B63" s="8">
        <v>33</v>
      </c>
      <c r="C63" s="8" t="s">
        <v>192</v>
      </c>
      <c r="D63" s="38" t="s">
        <v>264</v>
      </c>
      <c r="G63" s="13" t="b">
        <f t="shared" si="4"/>
        <v>0</v>
      </c>
      <c r="I63" s="15">
        <v>2</v>
      </c>
      <c r="J63" s="15">
        <v>3</v>
      </c>
      <c r="K63" s="15">
        <v>4</v>
      </c>
      <c r="L63" s="15">
        <v>5</v>
      </c>
    </row>
    <row r="64" spans="1:13" ht="27" customHeight="1" x14ac:dyDescent="0.3">
      <c r="A64" s="13" t="s">
        <v>433</v>
      </c>
      <c r="B64" s="8">
        <v>34</v>
      </c>
      <c r="C64" s="8" t="s">
        <v>196</v>
      </c>
      <c r="D64" s="34" t="s">
        <v>625</v>
      </c>
      <c r="G64" s="13" t="b">
        <f t="shared" si="4"/>
        <v>0</v>
      </c>
      <c r="I64" s="15">
        <v>2</v>
      </c>
      <c r="J64" s="15">
        <v>3</v>
      </c>
      <c r="K64" s="15">
        <v>4</v>
      </c>
      <c r="L64" s="15">
        <v>5</v>
      </c>
    </row>
    <row r="65" spans="1:13" ht="21" customHeight="1" x14ac:dyDescent="0.3">
      <c r="A65" s="13" t="s">
        <v>432</v>
      </c>
      <c r="B65" s="49" t="s">
        <v>197</v>
      </c>
      <c r="C65" s="50"/>
      <c r="D65" s="51"/>
      <c r="G65" s="13" t="b">
        <f t="shared" si="4"/>
        <v>0</v>
      </c>
    </row>
    <row r="66" spans="1:13" ht="18" customHeight="1" x14ac:dyDescent="0.3">
      <c r="A66" s="13" t="s">
        <v>434</v>
      </c>
      <c r="B66" s="8" t="s">
        <v>135</v>
      </c>
      <c r="C66" s="8" t="s">
        <v>330</v>
      </c>
      <c r="D66" s="34" t="s">
        <v>625</v>
      </c>
      <c r="G66" s="13" t="b">
        <f t="shared" si="4"/>
        <v>0</v>
      </c>
      <c r="H66" s="15">
        <v>1</v>
      </c>
      <c r="I66" s="15">
        <v>2</v>
      </c>
      <c r="J66" s="15">
        <v>3</v>
      </c>
      <c r="K66" s="15">
        <v>4</v>
      </c>
      <c r="L66" s="15">
        <v>5</v>
      </c>
      <c r="M66" s="15">
        <v>6</v>
      </c>
    </row>
    <row r="67" spans="1:13" ht="18" customHeight="1" x14ac:dyDescent="0.3">
      <c r="A67" s="13" t="s">
        <v>434</v>
      </c>
      <c r="B67" s="8" t="s">
        <v>136</v>
      </c>
      <c r="C67" s="8" t="s">
        <v>331</v>
      </c>
      <c r="D67" s="34" t="s">
        <v>625</v>
      </c>
      <c r="G67" s="13" t="b">
        <f t="shared" si="4"/>
        <v>0</v>
      </c>
      <c r="H67" s="15">
        <v>1</v>
      </c>
      <c r="I67" s="15">
        <v>2</v>
      </c>
      <c r="J67" s="15">
        <v>3</v>
      </c>
      <c r="K67" s="15">
        <v>4</v>
      </c>
      <c r="L67" s="15">
        <v>5</v>
      </c>
      <c r="M67" s="15">
        <v>6</v>
      </c>
    </row>
    <row r="68" spans="1:13" ht="18" customHeight="1" x14ac:dyDescent="0.3">
      <c r="A68" s="13" t="s">
        <v>433</v>
      </c>
      <c r="B68" s="8">
        <v>36</v>
      </c>
      <c r="C68" s="8" t="s">
        <v>198</v>
      </c>
      <c r="G68" s="13" t="b">
        <f t="shared" si="4"/>
        <v>0</v>
      </c>
      <c r="I68" s="15">
        <v>2</v>
      </c>
      <c r="J68" s="15">
        <v>3</v>
      </c>
      <c r="K68" s="15">
        <v>4</v>
      </c>
      <c r="L68" s="15">
        <v>5</v>
      </c>
      <c r="M68" s="15">
        <v>6</v>
      </c>
    </row>
    <row r="69" spans="1:13" ht="18" customHeight="1" x14ac:dyDescent="0.3">
      <c r="A69" s="13" t="s">
        <v>434</v>
      </c>
      <c r="B69" s="8" t="s">
        <v>568</v>
      </c>
      <c r="C69" s="8" t="s">
        <v>323</v>
      </c>
      <c r="D69" s="34" t="s">
        <v>625</v>
      </c>
      <c r="G69" s="13" t="b">
        <f t="shared" si="4"/>
        <v>0</v>
      </c>
      <c r="I69" s="15">
        <v>2</v>
      </c>
      <c r="J69" s="15">
        <v>3</v>
      </c>
      <c r="K69" s="15">
        <v>4</v>
      </c>
      <c r="L69" s="15">
        <v>5</v>
      </c>
      <c r="M69" s="15">
        <v>6</v>
      </c>
    </row>
    <row r="70" spans="1:13" ht="18" customHeight="1" x14ac:dyDescent="0.3">
      <c r="A70" s="13" t="s">
        <v>434</v>
      </c>
      <c r="B70" s="8" t="s">
        <v>569</v>
      </c>
      <c r="C70" s="8" t="s">
        <v>324</v>
      </c>
      <c r="D70" s="34" t="s">
        <v>625</v>
      </c>
      <c r="G70" s="13" t="b">
        <f t="shared" si="4"/>
        <v>0</v>
      </c>
      <c r="I70" s="15">
        <v>2</v>
      </c>
      <c r="J70" s="15">
        <v>3</v>
      </c>
      <c r="K70" s="15">
        <v>4</v>
      </c>
      <c r="L70" s="15">
        <v>5</v>
      </c>
      <c r="M70" s="15">
        <v>6</v>
      </c>
    </row>
    <row r="71" spans="1:13" ht="18" customHeight="1" x14ac:dyDescent="0.3">
      <c r="A71" s="13" t="s">
        <v>434</v>
      </c>
      <c r="B71" s="8" t="s">
        <v>570</v>
      </c>
      <c r="C71" s="8" t="s">
        <v>325</v>
      </c>
      <c r="D71" s="34" t="s">
        <v>625</v>
      </c>
      <c r="G71" s="13" t="b">
        <f t="shared" si="4"/>
        <v>0</v>
      </c>
      <c r="I71" s="15">
        <v>2</v>
      </c>
      <c r="J71" s="15">
        <v>3</v>
      </c>
      <c r="K71" s="15">
        <v>4</v>
      </c>
      <c r="L71" s="15">
        <v>5</v>
      </c>
      <c r="M71" s="15">
        <v>6</v>
      </c>
    </row>
    <row r="72" spans="1:13" ht="18" customHeight="1" x14ac:dyDescent="0.3">
      <c r="A72" s="13" t="s">
        <v>433</v>
      </c>
      <c r="B72" s="8">
        <v>37</v>
      </c>
      <c r="C72" s="8" t="s">
        <v>199</v>
      </c>
      <c r="D72" s="34" t="s">
        <v>625</v>
      </c>
      <c r="G72" s="13" t="b">
        <f t="shared" si="4"/>
        <v>0</v>
      </c>
      <c r="H72" s="15">
        <v>1</v>
      </c>
      <c r="I72" s="15">
        <v>2</v>
      </c>
      <c r="J72" s="15">
        <v>3</v>
      </c>
      <c r="K72" s="15">
        <v>4</v>
      </c>
      <c r="L72" s="15">
        <v>5</v>
      </c>
      <c r="M72" s="15">
        <v>6</v>
      </c>
    </row>
    <row r="73" spans="1:13" ht="18" customHeight="1" x14ac:dyDescent="0.3">
      <c r="A73" s="13" t="s">
        <v>433</v>
      </c>
      <c r="B73" s="8">
        <v>38</v>
      </c>
      <c r="C73" s="8" t="s">
        <v>200</v>
      </c>
      <c r="D73" s="34" t="s">
        <v>625</v>
      </c>
      <c r="G73" s="13" t="b">
        <f t="shared" si="4"/>
        <v>0</v>
      </c>
      <c r="H73" s="15">
        <v>1</v>
      </c>
      <c r="I73" s="15">
        <v>2</v>
      </c>
      <c r="J73" s="15">
        <v>3</v>
      </c>
      <c r="K73" s="15">
        <v>4</v>
      </c>
      <c r="L73" s="15">
        <v>5</v>
      </c>
      <c r="M73" s="15">
        <v>6</v>
      </c>
    </row>
    <row r="74" spans="1:13" ht="18" customHeight="1" x14ac:dyDescent="0.3">
      <c r="A74" s="13" t="s">
        <v>434</v>
      </c>
      <c r="B74" s="8" t="s">
        <v>571</v>
      </c>
      <c r="C74" s="8" t="s">
        <v>332</v>
      </c>
      <c r="D74" s="34" t="s">
        <v>625</v>
      </c>
      <c r="G74" s="13" t="b">
        <f t="shared" si="4"/>
        <v>0</v>
      </c>
      <c r="H74" s="15">
        <v>1</v>
      </c>
      <c r="I74" s="15">
        <v>2</v>
      </c>
      <c r="J74" s="15">
        <v>3</v>
      </c>
      <c r="K74" s="15">
        <v>4</v>
      </c>
      <c r="L74" s="15">
        <v>5</v>
      </c>
      <c r="M74" s="15">
        <v>6</v>
      </c>
    </row>
    <row r="75" spans="1:13" ht="18" customHeight="1" x14ac:dyDescent="0.3">
      <c r="A75" s="13" t="s">
        <v>434</v>
      </c>
      <c r="B75" s="8" t="s">
        <v>572</v>
      </c>
      <c r="C75" s="8" t="s">
        <v>333</v>
      </c>
      <c r="D75" s="34" t="s">
        <v>625</v>
      </c>
      <c r="G75" s="13" t="b">
        <f>OR(AND($H75&lt;&gt;$E$5,$I75&lt;&gt;$E$5,$J75&lt;&gt;$E$5,$K75&lt;&gt;$E$5,$L75&lt;&gt;$E$5,$M75&lt;&gt;$E$5,$N75&lt;&gt;$E$5),D74="Nee",D74="Grotendeels",D74="Enigszins")</f>
        <v>0</v>
      </c>
      <c r="H75" s="15">
        <v>1</v>
      </c>
      <c r="I75" s="15">
        <v>2</v>
      </c>
      <c r="J75" s="15">
        <v>3</v>
      </c>
      <c r="K75" s="15">
        <v>4</v>
      </c>
      <c r="L75" s="15">
        <v>5</v>
      </c>
      <c r="M75" s="15">
        <v>6</v>
      </c>
    </row>
    <row r="76" spans="1:13" ht="18" customHeight="1" x14ac:dyDescent="0.3">
      <c r="A76" s="13" t="s">
        <v>433</v>
      </c>
      <c r="B76" s="8">
        <v>40</v>
      </c>
      <c r="C76" s="8" t="s">
        <v>201</v>
      </c>
      <c r="D76" s="34" t="s">
        <v>625</v>
      </c>
      <c r="G76" s="13" t="b">
        <f>AND($H76&lt;&gt;$E$5,$I76&lt;&gt;$E$5,$J76&lt;&gt;$E$5,$K76&lt;&gt;$E$5,$L76&lt;&gt;$E$5,$M76&lt;&gt;$E$5,$N76&lt;&gt;$E$5)</f>
        <v>0</v>
      </c>
      <c r="H76" s="15">
        <v>1</v>
      </c>
      <c r="I76" s="15">
        <v>2</v>
      </c>
      <c r="J76" s="15">
        <v>3</v>
      </c>
      <c r="K76" s="15">
        <v>4</v>
      </c>
      <c r="L76" s="15">
        <v>5</v>
      </c>
      <c r="M76" s="15">
        <v>6</v>
      </c>
    </row>
    <row r="77" spans="1:13" ht="18" customHeight="1" x14ac:dyDescent="0.3">
      <c r="A77" s="13" t="s">
        <v>433</v>
      </c>
      <c r="B77" s="8">
        <v>41</v>
      </c>
      <c r="C77" s="8" t="s">
        <v>202</v>
      </c>
      <c r="D77" s="34" t="s">
        <v>630</v>
      </c>
      <c r="G77" s="13" t="b">
        <f>AND($H77&lt;&gt;$E$5,$I77&lt;&gt;$E$5,$J77&lt;&gt;$E$5,$K77&lt;&gt;$E$5,$L77&lt;&gt;$E$5,$M77&lt;&gt;$E$5,$N77&lt;&gt;$E$5)</f>
        <v>0</v>
      </c>
      <c r="H77" s="15">
        <v>1</v>
      </c>
      <c r="I77" s="15">
        <v>2</v>
      </c>
      <c r="J77" s="15">
        <v>3</v>
      </c>
      <c r="K77" s="15">
        <v>4</v>
      </c>
      <c r="L77" s="15">
        <v>5</v>
      </c>
      <c r="M77" s="15">
        <v>6</v>
      </c>
    </row>
    <row r="78" spans="1:13" ht="18" customHeight="1" x14ac:dyDescent="0.3">
      <c r="A78" s="13" t="s">
        <v>433</v>
      </c>
      <c r="B78" s="8">
        <v>42</v>
      </c>
      <c r="C78" s="8" t="s">
        <v>203</v>
      </c>
      <c r="D78" s="34" t="s">
        <v>625</v>
      </c>
      <c r="G78" s="13" t="b">
        <f>AND($H78&lt;&gt;$E$5,$I78&lt;&gt;$E$5,$J78&lt;&gt;$E$5,$K78&lt;&gt;$E$5,$L78&lt;&gt;$E$5,$M78&lt;&gt;$E$5,$N78&lt;&gt;$E$5)</f>
        <v>0</v>
      </c>
      <c r="H78" s="15">
        <v>1</v>
      </c>
      <c r="J78" s="15">
        <v>3</v>
      </c>
    </row>
    <row r="79" spans="1:13" ht="21" customHeight="1" x14ac:dyDescent="0.3">
      <c r="A79" s="13" t="s">
        <v>432</v>
      </c>
      <c r="B79" s="49" t="s">
        <v>204</v>
      </c>
      <c r="C79" s="50"/>
      <c r="D79" s="51"/>
      <c r="G79" s="13" t="b">
        <f>AND($H79&lt;&gt;$E$5,$I79&lt;&gt;$E$5,$J79&lt;&gt;$E$5,$K79&lt;&gt;$E$5,$L79&lt;&gt;$E$5,$M79&lt;&gt;$E$5,$N79&lt;&gt;$E$5)</f>
        <v>0</v>
      </c>
    </row>
    <row r="80" spans="1:13" ht="27" customHeight="1" x14ac:dyDescent="0.3">
      <c r="A80" s="13" t="s">
        <v>434</v>
      </c>
      <c r="B80" s="8" t="s">
        <v>573</v>
      </c>
      <c r="C80" s="8" t="s">
        <v>334</v>
      </c>
      <c r="D80" s="34" t="s">
        <v>625</v>
      </c>
      <c r="G80" s="13" t="b">
        <f>AND($H80&lt;&gt;$E$5,$I80&lt;&gt;$E$5,$J80&lt;&gt;$E$5,$K80&lt;&gt;$E$5,$L80&lt;&gt;$E$5,$M80&lt;&gt;$E$5,$N80&lt;&gt;$E$5)</f>
        <v>0</v>
      </c>
      <c r="H80" s="15">
        <v>1</v>
      </c>
      <c r="I80" s="15">
        <v>2</v>
      </c>
      <c r="J80" s="15">
        <v>3</v>
      </c>
      <c r="K80" s="15">
        <v>4</v>
      </c>
      <c r="L80" s="15">
        <v>5</v>
      </c>
      <c r="M80" s="15">
        <v>6</v>
      </c>
    </row>
    <row r="81" spans="1:13" ht="27" customHeight="1" x14ac:dyDescent="0.3">
      <c r="A81" s="13" t="s">
        <v>434</v>
      </c>
      <c r="B81" s="8" t="s">
        <v>574</v>
      </c>
      <c r="C81" s="8" t="s">
        <v>335</v>
      </c>
      <c r="D81" s="34" t="s">
        <v>625</v>
      </c>
      <c r="G81" s="13" t="b">
        <f>OR(AND($H81&lt;&gt;$E$5,$I81&lt;&gt;$E$5,$J81&lt;&gt;$E$5,$K81&lt;&gt;$E$5,$L81&lt;&gt;$E$5,$M81&lt;&gt;$E$5,$N81&lt;&gt;$E$5), 'Gedrag&amp;Cultuur'!$D$6="Nee")</f>
        <v>0</v>
      </c>
      <c r="H81" s="15">
        <v>1</v>
      </c>
      <c r="I81" s="15">
        <v>2</v>
      </c>
      <c r="J81" s="15">
        <v>3</v>
      </c>
      <c r="K81" s="15">
        <v>4</v>
      </c>
      <c r="L81" s="15">
        <v>5</v>
      </c>
      <c r="M81" s="15">
        <v>6</v>
      </c>
    </row>
    <row r="82" spans="1:13" ht="27" customHeight="1" x14ac:dyDescent="0.3">
      <c r="A82" s="13" t="s">
        <v>433</v>
      </c>
      <c r="B82" s="8">
        <v>44</v>
      </c>
      <c r="C82" s="8" t="s">
        <v>205</v>
      </c>
      <c r="D82" s="38" t="s">
        <v>88</v>
      </c>
      <c r="G82" s="13" t="b">
        <f>AND($H82&lt;&gt;$E$5,$I82&lt;&gt;$E$5,$J82&lt;&gt;$E$5,$K82&lt;&gt;$E$5,$L82&lt;&gt;$E$5,$M82&lt;&gt;$E$5,$N82&lt;&gt;$E$5)</f>
        <v>0</v>
      </c>
      <c r="I82" s="15">
        <v>2</v>
      </c>
      <c r="J82" s="15">
        <v>3</v>
      </c>
      <c r="K82" s="15">
        <v>4</v>
      </c>
      <c r="L82" s="15">
        <v>5</v>
      </c>
      <c r="M82" s="15">
        <v>6</v>
      </c>
    </row>
    <row r="83" spans="1:13" ht="27" customHeight="1" x14ac:dyDescent="0.3">
      <c r="A83" s="13" t="s">
        <v>433</v>
      </c>
      <c r="B83" s="8">
        <v>45</v>
      </c>
      <c r="C83" s="8" t="s">
        <v>206</v>
      </c>
      <c r="D83" s="36" t="s">
        <v>89</v>
      </c>
      <c r="G83" s="13" t="b">
        <f>AND($H83&lt;&gt;$E$5,$I83&lt;&gt;$E$5,$J83&lt;&gt;$E$5,$K83&lt;&gt;$E$5,$L83&lt;&gt;$E$5,$M83&lt;&gt;$E$5,$N83&lt;&gt;$E$5)</f>
        <v>0</v>
      </c>
      <c r="I83" s="15">
        <v>2</v>
      </c>
      <c r="J83" s="15">
        <v>3</v>
      </c>
      <c r="K83" s="15">
        <v>4</v>
      </c>
      <c r="L83" s="15">
        <v>5</v>
      </c>
    </row>
    <row r="84" spans="1:13" ht="18" customHeight="1" x14ac:dyDescent="0.3">
      <c r="A84" s="13" t="s">
        <v>434</v>
      </c>
      <c r="B84" s="8" t="s">
        <v>575</v>
      </c>
      <c r="C84" s="8" t="s">
        <v>336</v>
      </c>
      <c r="D84" s="38" t="s">
        <v>88</v>
      </c>
      <c r="G84" s="13" t="b">
        <f>AND($H84&lt;&gt;$E$5,$I84&lt;&gt;$E$5,$J84&lt;&gt;$E$5,$K84&lt;&gt;$E$5,$L84&lt;&gt;$E$5,$M84&lt;&gt;$E$5,$N84&lt;&gt;$E$5)</f>
        <v>0</v>
      </c>
      <c r="I84" s="15">
        <v>2</v>
      </c>
      <c r="J84" s="15">
        <v>3</v>
      </c>
      <c r="K84" s="15">
        <v>4</v>
      </c>
      <c r="L84" s="15">
        <v>5</v>
      </c>
    </row>
    <row r="85" spans="1:13" ht="18" customHeight="1" x14ac:dyDescent="0.3">
      <c r="A85" s="13" t="s">
        <v>434</v>
      </c>
      <c r="B85" s="8" t="s">
        <v>576</v>
      </c>
      <c r="C85" s="8" t="s">
        <v>337</v>
      </c>
      <c r="D85" s="34" t="s">
        <v>622</v>
      </c>
      <c r="G85" s="13" t="b">
        <f>OR(AND($H85&lt;&gt;$E$5,$I85&lt;&gt;$E$5,$J85&lt;&gt;$E$5,$K85&lt;&gt;$E$5,$L85&lt;&gt;$E$5,$M85&lt;&gt;$E$5,$N85&lt;&gt;$E$5),D84=0)</f>
        <v>0</v>
      </c>
      <c r="I85" s="15">
        <v>2</v>
      </c>
      <c r="J85" s="15">
        <v>3</v>
      </c>
      <c r="K85" s="15">
        <v>4</v>
      </c>
      <c r="L85" s="15">
        <v>5</v>
      </c>
    </row>
    <row r="86" spans="1:13" ht="18" customHeight="1" x14ac:dyDescent="0.3">
      <c r="A86" s="13" t="s">
        <v>433</v>
      </c>
      <c r="B86" s="8">
        <v>47</v>
      </c>
      <c r="C86" s="8" t="s">
        <v>207</v>
      </c>
      <c r="D86" s="34" t="s">
        <v>631</v>
      </c>
      <c r="G86" s="13" t="b">
        <f t="shared" ref="G86:G91" si="5">AND($H86&lt;&gt;$E$5,$I86&lt;&gt;$E$5,$J86&lt;&gt;$E$5,$K86&lt;&gt;$E$5,$L86&lt;&gt;$E$5,$M86&lt;&gt;$E$5,$N86&lt;&gt;$E$5)</f>
        <v>0</v>
      </c>
      <c r="H86" s="15">
        <v>1</v>
      </c>
      <c r="J86" s="15">
        <v>3</v>
      </c>
      <c r="L86" s="15">
        <v>5</v>
      </c>
    </row>
    <row r="87" spans="1:13" ht="18" customHeight="1" x14ac:dyDescent="0.3">
      <c r="A87" s="13" t="s">
        <v>433</v>
      </c>
      <c r="B87" s="8">
        <v>48</v>
      </c>
      <c r="C87" s="8" t="s">
        <v>208</v>
      </c>
      <c r="D87" s="34" t="s">
        <v>631</v>
      </c>
      <c r="G87" s="13" t="b">
        <f t="shared" si="5"/>
        <v>0</v>
      </c>
      <c r="I87" s="15">
        <v>2</v>
      </c>
      <c r="K87" s="15">
        <v>4</v>
      </c>
    </row>
    <row r="88" spans="1:13" ht="18" customHeight="1" x14ac:dyDescent="0.3">
      <c r="A88" s="13" t="s">
        <v>433</v>
      </c>
      <c r="B88" s="8">
        <v>49</v>
      </c>
      <c r="C88" s="8" t="s">
        <v>209</v>
      </c>
      <c r="D88" s="34" t="s">
        <v>631</v>
      </c>
      <c r="G88" s="13" t="b">
        <f t="shared" si="5"/>
        <v>0</v>
      </c>
      <c r="I88" s="15">
        <v>2</v>
      </c>
      <c r="J88" s="15">
        <v>3</v>
      </c>
      <c r="K88" s="15">
        <v>4</v>
      </c>
      <c r="L88" s="15">
        <v>5</v>
      </c>
    </row>
    <row r="89" spans="1:13" ht="18" customHeight="1" x14ac:dyDescent="0.3">
      <c r="A89" s="13" t="s">
        <v>433</v>
      </c>
      <c r="B89" s="8">
        <v>50</v>
      </c>
      <c r="C89" s="8" t="s">
        <v>210</v>
      </c>
      <c r="D89" s="34" t="s">
        <v>631</v>
      </c>
      <c r="G89" s="13" t="b">
        <f t="shared" si="5"/>
        <v>0</v>
      </c>
      <c r="I89" s="15">
        <v>2</v>
      </c>
      <c r="J89" s="15">
        <v>3</v>
      </c>
      <c r="K89" s="15">
        <v>4</v>
      </c>
      <c r="L89" s="15">
        <v>5</v>
      </c>
    </row>
    <row r="90" spans="1:13" ht="18" customHeight="1" x14ac:dyDescent="0.3">
      <c r="A90" s="13" t="s">
        <v>433</v>
      </c>
      <c r="B90" s="8">
        <v>51</v>
      </c>
      <c r="C90" s="8" t="s">
        <v>211</v>
      </c>
      <c r="D90" s="34" t="s">
        <v>631</v>
      </c>
      <c r="G90" s="13" t="b">
        <f t="shared" si="5"/>
        <v>0</v>
      </c>
      <c r="H90" s="15">
        <v>1</v>
      </c>
      <c r="I90" s="15">
        <v>2</v>
      </c>
      <c r="J90" s="15">
        <v>3</v>
      </c>
      <c r="K90" s="15">
        <v>4</v>
      </c>
      <c r="L90" s="15">
        <v>5</v>
      </c>
    </row>
    <row r="91" spans="1:13" ht="18" customHeight="1" x14ac:dyDescent="0.3">
      <c r="A91" s="13" t="s">
        <v>433</v>
      </c>
      <c r="B91" s="8">
        <v>52</v>
      </c>
      <c r="C91" s="8" t="s">
        <v>212</v>
      </c>
      <c r="D91" s="34" t="s">
        <v>631</v>
      </c>
      <c r="G91" s="13" t="b">
        <f t="shared" si="5"/>
        <v>0</v>
      </c>
      <c r="H91" s="15">
        <v>1</v>
      </c>
      <c r="I91" s="15">
        <v>2</v>
      </c>
      <c r="J91" s="15">
        <v>3</v>
      </c>
      <c r="K91" s="15">
        <v>4</v>
      </c>
      <c r="L91" s="15">
        <v>5</v>
      </c>
    </row>
    <row r="92" spans="1:13" x14ac:dyDescent="0.3">
      <c r="B92" s="16"/>
      <c r="C92" s="16"/>
      <c r="D92" s="16"/>
    </row>
    <row r="93" spans="1:13" x14ac:dyDescent="0.3">
      <c r="B93" s="16"/>
      <c r="C93" s="16"/>
      <c r="D93" s="16"/>
    </row>
    <row r="94" spans="1:13" x14ac:dyDescent="0.3">
      <c r="B94" s="16"/>
      <c r="C94" s="16"/>
      <c r="D94" s="16"/>
    </row>
    <row r="95" spans="1:13" x14ac:dyDescent="0.3">
      <c r="B95" s="16"/>
      <c r="C95" s="16"/>
      <c r="D95" s="16"/>
    </row>
    <row r="96" spans="1:13" x14ac:dyDescent="0.3">
      <c r="B96" s="16"/>
      <c r="C96" s="16"/>
      <c r="D96" s="16"/>
    </row>
    <row r="97" spans="2:4" x14ac:dyDescent="0.3">
      <c r="B97" s="16"/>
      <c r="C97" s="16"/>
      <c r="D97" s="16"/>
    </row>
    <row r="98" spans="2:4" x14ac:dyDescent="0.3">
      <c r="B98" s="16"/>
      <c r="C98" s="16"/>
      <c r="D98" s="16"/>
    </row>
    <row r="99" spans="2:4" x14ac:dyDescent="0.3">
      <c r="B99" s="16"/>
      <c r="C99" s="16"/>
      <c r="D99" s="16"/>
    </row>
    <row r="100" spans="2:4" x14ac:dyDescent="0.3">
      <c r="B100" s="16"/>
      <c r="C100" s="16"/>
      <c r="D100" s="16"/>
    </row>
    <row r="101" spans="2:4" x14ac:dyDescent="0.3">
      <c r="B101" s="16"/>
      <c r="C101" s="16"/>
      <c r="D101" s="16"/>
    </row>
    <row r="102" spans="2:4" x14ac:dyDescent="0.3">
      <c r="B102" s="16"/>
      <c r="C102" s="16"/>
      <c r="D102" s="16"/>
    </row>
    <row r="103" spans="2:4" x14ac:dyDescent="0.3">
      <c r="B103" s="16"/>
      <c r="C103" s="16"/>
      <c r="D103" s="16"/>
    </row>
    <row r="104" spans="2:4" x14ac:dyDescent="0.3">
      <c r="B104" s="16"/>
      <c r="C104" s="16"/>
      <c r="D104" s="16"/>
    </row>
    <row r="105" spans="2:4" x14ac:dyDescent="0.3">
      <c r="B105" s="16"/>
      <c r="C105" s="16"/>
      <c r="D105" s="16"/>
    </row>
    <row r="106" spans="2:4" x14ac:dyDescent="0.3">
      <c r="B106" s="16"/>
      <c r="C106" s="16"/>
      <c r="D106" s="16"/>
    </row>
    <row r="107" spans="2:4" x14ac:dyDescent="0.3">
      <c r="B107" s="16"/>
      <c r="C107" s="16"/>
      <c r="D107" s="16"/>
    </row>
    <row r="108" spans="2:4" x14ac:dyDescent="0.3">
      <c r="B108" s="16"/>
      <c r="C108" s="16"/>
      <c r="D108" s="16"/>
    </row>
    <row r="109" spans="2:4" x14ac:dyDescent="0.3">
      <c r="B109" s="16"/>
      <c r="C109" s="16"/>
      <c r="D109" s="16"/>
    </row>
    <row r="110" spans="2:4" x14ac:dyDescent="0.3">
      <c r="B110" s="16"/>
      <c r="C110" s="16"/>
      <c r="D110" s="16"/>
    </row>
    <row r="111" spans="2:4" x14ac:dyDescent="0.3">
      <c r="B111" s="16"/>
      <c r="C111" s="16"/>
      <c r="D111" s="16"/>
    </row>
    <row r="112" spans="2:4" x14ac:dyDescent="0.3">
      <c r="B112" s="16"/>
      <c r="C112" s="16"/>
      <c r="D112" s="16"/>
    </row>
    <row r="113" spans="2:4" x14ac:dyDescent="0.3">
      <c r="B113" s="16"/>
      <c r="C113" s="16"/>
      <c r="D113" s="16"/>
    </row>
    <row r="114" spans="2:4" x14ac:dyDescent="0.3">
      <c r="B114" s="16"/>
      <c r="C114" s="16"/>
      <c r="D114" s="16"/>
    </row>
    <row r="115" spans="2:4" x14ac:dyDescent="0.3">
      <c r="B115" s="16"/>
      <c r="C115" s="16"/>
      <c r="D115" s="16"/>
    </row>
    <row r="116" spans="2:4" x14ac:dyDescent="0.3">
      <c r="B116" s="16"/>
      <c r="C116" s="16"/>
      <c r="D116" s="16"/>
    </row>
    <row r="117" spans="2:4" x14ac:dyDescent="0.3">
      <c r="B117" s="16"/>
      <c r="C117" s="16"/>
      <c r="D117" s="16"/>
    </row>
    <row r="118" spans="2:4" x14ac:dyDescent="0.3">
      <c r="B118" s="16"/>
      <c r="C118" s="16"/>
      <c r="D118" s="16"/>
    </row>
    <row r="119" spans="2:4" x14ac:dyDescent="0.3">
      <c r="B119" s="16"/>
      <c r="C119" s="16"/>
      <c r="D119" s="16"/>
    </row>
    <row r="120" spans="2:4" x14ac:dyDescent="0.3">
      <c r="B120" s="16"/>
      <c r="C120" s="16"/>
      <c r="D120" s="16"/>
    </row>
    <row r="121" spans="2:4" x14ac:dyDescent="0.3">
      <c r="B121" s="16"/>
      <c r="C121" s="16"/>
      <c r="D121" s="16"/>
    </row>
    <row r="122" spans="2:4" x14ac:dyDescent="0.3">
      <c r="B122" s="16"/>
      <c r="C122" s="16"/>
      <c r="D122" s="16"/>
    </row>
    <row r="123" spans="2:4" x14ac:dyDescent="0.3">
      <c r="B123" s="16"/>
      <c r="C123" s="16"/>
      <c r="D123" s="16"/>
    </row>
    <row r="124" spans="2:4" x14ac:dyDescent="0.3">
      <c r="B124" s="16"/>
      <c r="C124" s="16"/>
      <c r="D124" s="16"/>
    </row>
    <row r="125" spans="2:4" x14ac:dyDescent="0.3">
      <c r="B125" s="16"/>
      <c r="C125" s="16"/>
      <c r="D125" s="16"/>
    </row>
    <row r="126" spans="2:4" x14ac:dyDescent="0.3">
      <c r="B126" s="16"/>
      <c r="C126" s="16"/>
      <c r="D126" s="16"/>
    </row>
    <row r="127" spans="2:4" x14ac:dyDescent="0.3">
      <c r="B127" s="16"/>
      <c r="C127" s="16"/>
      <c r="D127" s="16"/>
    </row>
    <row r="128" spans="2:4" x14ac:dyDescent="0.3">
      <c r="B128" s="16"/>
      <c r="C128" s="16"/>
      <c r="D128" s="16"/>
    </row>
    <row r="129" spans="2:4" x14ac:dyDescent="0.3">
      <c r="B129" s="16"/>
      <c r="C129" s="16"/>
      <c r="D129" s="16"/>
    </row>
    <row r="130" spans="2:4" x14ac:dyDescent="0.3">
      <c r="B130" s="16"/>
      <c r="C130" s="16"/>
      <c r="D130" s="16"/>
    </row>
    <row r="131" spans="2:4" x14ac:dyDescent="0.3">
      <c r="B131" s="16"/>
      <c r="C131" s="16"/>
      <c r="D131" s="16"/>
    </row>
    <row r="132" spans="2:4" x14ac:dyDescent="0.3">
      <c r="B132" s="16"/>
      <c r="C132" s="16"/>
      <c r="D132" s="16"/>
    </row>
    <row r="133" spans="2:4" x14ac:dyDescent="0.3">
      <c r="B133" s="16"/>
      <c r="C133" s="16"/>
      <c r="D133" s="16"/>
    </row>
    <row r="134" spans="2:4" x14ac:dyDescent="0.3">
      <c r="B134" s="16"/>
      <c r="C134" s="16"/>
      <c r="D134" s="16"/>
    </row>
    <row r="135" spans="2:4" x14ac:dyDescent="0.3">
      <c r="B135" s="16"/>
      <c r="C135" s="16"/>
      <c r="D135" s="16"/>
    </row>
    <row r="136" spans="2:4" x14ac:dyDescent="0.3">
      <c r="B136" s="16"/>
      <c r="C136" s="16"/>
      <c r="D136" s="16"/>
    </row>
  </sheetData>
  <sheetProtection algorithmName="SHA-512" hashValue="a5znLwBavITznFv3DNf++cfWmx7BHYIl/ujjwPdJM9FOAiN3kpGcQRwZZdsEV36N9FADg7rX0be5V01Ntly7ag==" saltValue="O7+Eo/3Q7CTe29kfHwFx5g==" spinCount="100000" sheet="1" objects="1" scenarios="1" selectLockedCells="1"/>
  <mergeCells count="5">
    <mergeCell ref="B4:D4"/>
    <mergeCell ref="B48:D48"/>
    <mergeCell ref="B65:D65"/>
    <mergeCell ref="B79:D79"/>
    <mergeCell ref="B3:D3"/>
  </mergeCells>
  <conditionalFormatting sqref="B17:D17 B26:D26 B37:D37 B47:D47 B51:D51 B81:D81">
    <cfRule type="expression" dxfId="4" priority="46">
      <formula>$D$3="Nee"</formula>
    </cfRule>
  </conditionalFormatting>
  <conditionalFormatting sqref="D5:D7 D9:D14 D16:D23 D25:D28 D30:D34 D36:D44 D46:D47 B49:C64 D50:D53 D55:D64 B66:C78 D66:D67 D69:D78 B5:C47 B80:D91">
    <cfRule type="expression" dxfId="3" priority="42">
      <formula>$G5</formula>
    </cfRule>
  </conditionalFormatting>
  <dataValidations count="4">
    <dataValidation allowBlank="1" showInputMessage="1" showErrorMessage="1" error="Voer een jaartal in aub." sqref="D54 D15 D24 D8 D29 D35 D49" xr:uid="{632F7DCA-8E25-483B-B754-2221810C88FF}"/>
    <dataValidation type="whole" allowBlank="1" showInputMessage="1" showErrorMessage="1" error="Voer een geheel getal in aub." sqref="D25:D26 D46:D47 D82 D84" xr:uid="{5B02E6E2-A91D-43DC-B4BE-0EB703FDE16A}">
      <formula1>0</formula1>
      <formula2>999999</formula2>
    </dataValidation>
    <dataValidation type="whole" allowBlank="1" showInputMessage="1" showErrorMessage="1" error="Voer geheel getal in aub!" sqref="D63" xr:uid="{F71222E1-6C56-4C45-8490-AD2C6C885323}">
      <formula1>0</formula1>
      <formula2>999999</formula2>
    </dataValidation>
    <dataValidation type="decimal" allowBlank="1" showInputMessage="1" showErrorMessage="1" error="Voer een percentage (0-100%) in aub." sqref="D83 D23 D44" xr:uid="{B74E109B-51A9-42AB-86F5-ED0F00984FD0}">
      <formula1>0</formula1>
      <formula2>1</formula2>
    </dataValidation>
  </dataValidations>
  <pageMargins left="0.7" right="0.7" top="0.75" bottom="0.75" header="0.3" footer="0.3"/>
  <pageSetup paperSize="9" orientation="portrait" r:id="rId1"/>
  <ignoredErrors>
    <ignoredError sqref="G17 G23 G26 G37 G44 G51 G75 G81 G85 G10:G14" 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2DFDB5C2-2C39-410D-9BFB-E625C69AC714}">
          <x14:formula1>
            <xm:f>Lists!$E$1:$E$4</xm:f>
          </x14:formula1>
          <xm:sqref>D5:D7 D9:D14 D16:D21 D27:D28 D30:D34 D36:D42 D50:D53 D58:D62 D64 D66:D67 D69:D76 D78 D80:D81</xm:sqref>
        </x14:dataValidation>
        <x14:dataValidation type="list" allowBlank="1" showInputMessage="1" showErrorMessage="1" xr:uid="{7CE8A9C0-2751-401D-800C-2204F47DD628}">
          <x14:formula1>
            <xm:f>Lists!$A$1:$A$2</xm:f>
          </x14:formula1>
          <xm:sqref>D22 D43 D55:D57 D85</xm:sqref>
        </x14:dataValidation>
        <x14:dataValidation type="list" allowBlank="1" showInputMessage="1" showErrorMessage="1" xr:uid="{D86C7CDF-6109-4BC3-B95D-AAE14FBD17D1}">
          <x14:formula1>
            <xm:f>Lists!$H$1:$H$4</xm:f>
          </x14:formula1>
          <xm:sqref>D77</xm:sqref>
        </x14:dataValidation>
        <x14:dataValidation type="list" allowBlank="1" showInputMessage="1" showErrorMessage="1" xr:uid="{051CE68F-451B-4F52-90D5-FD7D45734A4E}">
          <x14:formula1>
            <xm:f>Lists!$I$1:$I$4</xm:f>
          </x14:formula1>
          <xm:sqref>D86:D91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AE27F-501A-4C36-AD00-D578E007A279}">
  <dimension ref="A1:M137"/>
  <sheetViews>
    <sheetView workbookViewId="0">
      <selection activeCell="D5" sqref="D5"/>
    </sheetView>
  </sheetViews>
  <sheetFormatPr defaultColWidth="8.88671875" defaultRowHeight="14.4" x14ac:dyDescent="0.3"/>
  <cols>
    <col min="1" max="1" width="6.6640625" style="13" customWidth="1"/>
    <col min="2" max="2" width="6.6640625" style="12" customWidth="1"/>
    <col min="3" max="3" width="85.6640625" style="12" customWidth="1"/>
    <col min="4" max="4" width="48" style="12" customWidth="1"/>
    <col min="5" max="6" width="8.88671875" style="12"/>
    <col min="7" max="7" width="10.6640625" style="13" bestFit="1" customWidth="1"/>
    <col min="8" max="13" width="9" style="15" bestFit="1" customWidth="1"/>
    <col min="14" max="16384" width="8.88671875" style="12"/>
  </cols>
  <sheetData>
    <row r="1" spans="1:13" s="17" customFormat="1" ht="15" customHeight="1" x14ac:dyDescent="0.2">
      <c r="A1" s="13" t="s">
        <v>0</v>
      </c>
      <c r="B1" s="13" t="s">
        <v>0</v>
      </c>
      <c r="C1" s="13" t="s">
        <v>0</v>
      </c>
      <c r="D1" s="13" t="s">
        <v>0</v>
      </c>
      <c r="E1" s="13" t="s">
        <v>0</v>
      </c>
      <c r="F1" s="13" t="s">
        <v>0</v>
      </c>
      <c r="G1" s="13" t="s">
        <v>0</v>
      </c>
      <c r="H1" s="15" t="s">
        <v>406</v>
      </c>
      <c r="I1" s="15" t="s">
        <v>23</v>
      </c>
      <c r="J1" s="15" t="s">
        <v>21</v>
      </c>
      <c r="K1" s="15" t="s">
        <v>22</v>
      </c>
      <c r="L1" s="15" t="s">
        <v>24</v>
      </c>
      <c r="M1" s="15" t="s">
        <v>25</v>
      </c>
    </row>
    <row r="2" spans="1:13" ht="15" customHeight="1" x14ac:dyDescent="0.3">
      <c r="B2" s="1"/>
      <c r="C2" s="1"/>
      <c r="D2" s="1"/>
      <c r="E2" s="1"/>
      <c r="F2" s="1"/>
    </row>
    <row r="3" spans="1:13" ht="51.6" customHeight="1" x14ac:dyDescent="0.3">
      <c r="B3" s="52" t="s">
        <v>478</v>
      </c>
      <c r="C3" s="52"/>
      <c r="D3" s="52"/>
    </row>
    <row r="4" spans="1:13" ht="21" customHeight="1" x14ac:dyDescent="0.3">
      <c r="A4" s="13" t="s">
        <v>432</v>
      </c>
      <c r="B4" s="49" t="s">
        <v>213</v>
      </c>
      <c r="C4" s="50"/>
      <c r="D4" s="51"/>
    </row>
    <row r="5" spans="1:13" ht="18" customHeight="1" x14ac:dyDescent="0.3">
      <c r="A5" s="13" t="s">
        <v>433</v>
      </c>
      <c r="B5" s="8">
        <v>1</v>
      </c>
      <c r="C5" s="8" t="s">
        <v>214</v>
      </c>
      <c r="D5" s="6" t="s">
        <v>402</v>
      </c>
      <c r="E5" s="1" t="str">
        <f>'Gedrag&amp;Cultuur'!E5</f>
        <v/>
      </c>
      <c r="G5" s="13" t="b">
        <f>AND($H5&lt;&gt;$E$5,$I5&lt;&gt;$E$5,$J5&lt;&gt;$E$5,$K5&lt;&gt;$E$5,$L5&lt;&gt;$E$5,$M5&lt;&gt;$E$5,$N5&lt;&gt;$E$5)</f>
        <v>0</v>
      </c>
      <c r="H5" s="20">
        <v>1</v>
      </c>
      <c r="I5" s="20">
        <v>2</v>
      </c>
      <c r="J5" s="20">
        <v>3</v>
      </c>
      <c r="K5" s="20">
        <v>4</v>
      </c>
      <c r="L5" s="20">
        <v>5</v>
      </c>
      <c r="M5" s="20">
        <v>6</v>
      </c>
    </row>
    <row r="6" spans="1:13" ht="27" customHeight="1" x14ac:dyDescent="0.3">
      <c r="A6" s="13" t="s">
        <v>433</v>
      </c>
      <c r="B6" s="8">
        <v>2</v>
      </c>
      <c r="C6" s="8" t="s">
        <v>215</v>
      </c>
      <c r="G6" s="13" t="b">
        <f>AND($H6&lt;&gt;$E$5,$I6&lt;&gt;$E$5,$J6&lt;&gt;$E$5,$K6&lt;&gt;$E$5,$L6&lt;&gt;$E$5,$M6&lt;&gt;$E$5,$N6&lt;&gt;$E$5)</f>
        <v>0</v>
      </c>
      <c r="H6" s="20">
        <v>1</v>
      </c>
      <c r="I6" s="20">
        <v>2</v>
      </c>
      <c r="J6" s="20">
        <v>3</v>
      </c>
      <c r="K6" s="20">
        <v>4</v>
      </c>
      <c r="L6" s="20">
        <v>5</v>
      </c>
      <c r="M6" s="20">
        <v>6</v>
      </c>
    </row>
    <row r="7" spans="1:13" ht="27" customHeight="1" x14ac:dyDescent="0.3">
      <c r="A7" s="13" t="s">
        <v>434</v>
      </c>
      <c r="B7" s="8" t="s">
        <v>1</v>
      </c>
      <c r="C7" s="8" t="s">
        <v>403</v>
      </c>
      <c r="D7" s="2" t="s">
        <v>0</v>
      </c>
      <c r="G7" s="13" t="b">
        <f>AND($H7&lt;&gt;$E$5,$I7&lt;&gt;$E$5,$J7&lt;&gt;$E$5,$K7&lt;&gt;$E$5,$L7&lt;&gt;$E$5,$M7&lt;&gt;$E$5,$N7&lt;&gt;$E$5)</f>
        <v>0</v>
      </c>
      <c r="H7" s="20">
        <v>1</v>
      </c>
      <c r="I7" s="20">
        <v>2</v>
      </c>
      <c r="J7" s="20">
        <v>3</v>
      </c>
      <c r="K7" s="20">
        <v>4</v>
      </c>
      <c r="L7" s="20">
        <v>5</v>
      </c>
      <c r="M7" s="20">
        <v>6</v>
      </c>
    </row>
    <row r="8" spans="1:13" ht="27" customHeight="1" x14ac:dyDescent="0.3">
      <c r="A8" s="13" t="s">
        <v>434</v>
      </c>
      <c r="B8" s="8" t="s">
        <v>2</v>
      </c>
      <c r="C8" s="8" t="s">
        <v>404</v>
      </c>
      <c r="D8" s="2" t="s">
        <v>0</v>
      </c>
      <c r="G8" s="13" t="b">
        <f>AND($H8&lt;&gt;$E$5,$I8&lt;&gt;$E$5,$J8&lt;&gt;$E$5,$K8&lt;&gt;$E$5,$L8&lt;&gt;$E$5,$M8&lt;&gt;$E$5,$N8&lt;&gt;$E$5)</f>
        <v>0</v>
      </c>
      <c r="H8" s="20">
        <v>1</v>
      </c>
      <c r="I8" s="20">
        <v>2</v>
      </c>
      <c r="J8" s="20">
        <v>3</v>
      </c>
      <c r="K8" s="20">
        <v>4</v>
      </c>
      <c r="L8" s="20">
        <v>5</v>
      </c>
      <c r="M8" s="20">
        <v>6</v>
      </c>
    </row>
    <row r="9" spans="1:13" ht="27" customHeight="1" x14ac:dyDescent="0.3">
      <c r="A9" s="13" t="s">
        <v>434</v>
      </c>
      <c r="B9" s="8" t="s">
        <v>216</v>
      </c>
      <c r="C9" s="8" t="s">
        <v>405</v>
      </c>
      <c r="D9" s="2" t="s">
        <v>0</v>
      </c>
      <c r="G9" s="13" t="b">
        <f>AND($H9&lt;&gt;$E$5,$I9&lt;&gt;$E$5,$J9&lt;&gt;$E$5,$K9&lt;&gt;$E$5,$L9&lt;&gt;$E$5,$M9&lt;&gt;$E$5,$N9&lt;&gt;$E$5)</f>
        <v>0</v>
      </c>
      <c r="H9" s="20">
        <v>1</v>
      </c>
      <c r="I9" s="20">
        <v>2</v>
      </c>
      <c r="J9" s="20">
        <v>3</v>
      </c>
      <c r="K9" s="20">
        <v>4</v>
      </c>
      <c r="L9" s="20">
        <v>5</v>
      </c>
      <c r="M9" s="20">
        <v>6</v>
      </c>
    </row>
    <row r="10" spans="1:13" ht="27" customHeight="1" x14ac:dyDescent="0.3">
      <c r="H10" s="20"/>
      <c r="I10" s="20"/>
      <c r="J10" s="20"/>
      <c r="K10" s="20"/>
      <c r="L10" s="20"/>
      <c r="M10" s="20"/>
    </row>
    <row r="11" spans="1:13" ht="27" customHeight="1" x14ac:dyDescent="0.3">
      <c r="A11" s="13" t="s">
        <v>433</v>
      </c>
      <c r="B11" s="10">
        <v>3</v>
      </c>
      <c r="C11" s="10" t="s">
        <v>454</v>
      </c>
      <c r="D11" s="9" t="s">
        <v>455</v>
      </c>
      <c r="G11" s="13" t="b">
        <f>AND($H11&lt;&gt;$E$5,$I11&lt;&gt;$E$5,$J11&lt;&gt;$E$5,$K11&lt;&gt;$E$5,$L11&lt;&gt;$E$5,$M11&lt;&gt;$E$5)</f>
        <v>1</v>
      </c>
      <c r="H11" s="20" t="s">
        <v>453</v>
      </c>
      <c r="I11" s="20" t="s">
        <v>453</v>
      </c>
      <c r="J11" s="20" t="s">
        <v>453</v>
      </c>
      <c r="K11" s="20" t="s">
        <v>453</v>
      </c>
      <c r="L11" s="20" t="s">
        <v>453</v>
      </c>
      <c r="M11" s="20">
        <v>6</v>
      </c>
    </row>
    <row r="12" spans="1:13" ht="27" customHeight="1" x14ac:dyDescent="0.3">
      <c r="A12" s="13" t="s">
        <v>433</v>
      </c>
      <c r="B12" s="10">
        <v>4</v>
      </c>
      <c r="C12" s="10" t="s">
        <v>456</v>
      </c>
      <c r="D12" s="22"/>
      <c r="G12" s="13" t="b">
        <f>AND($H12&lt;&gt;$E$5,$I12&lt;&gt;$E$5,$J12&lt;&gt;$E$5,$K12&lt;&gt;$E$5,$L12&lt;&gt;$E$5,$M12&lt;&gt;$E$5)</f>
        <v>1</v>
      </c>
      <c r="H12" s="20" t="s">
        <v>453</v>
      </c>
      <c r="I12" s="20" t="s">
        <v>453</v>
      </c>
      <c r="J12" s="20" t="s">
        <v>453</v>
      </c>
      <c r="K12" s="20" t="s">
        <v>453</v>
      </c>
      <c r="L12" s="20" t="s">
        <v>453</v>
      </c>
      <c r="M12" s="20">
        <v>6</v>
      </c>
    </row>
    <row r="13" spans="1:13" ht="27" customHeight="1" x14ac:dyDescent="0.3">
      <c r="A13" s="13" t="s">
        <v>434</v>
      </c>
      <c r="B13" s="10" t="s">
        <v>8</v>
      </c>
      <c r="C13" s="10" t="s">
        <v>457</v>
      </c>
      <c r="D13" s="9" t="s">
        <v>459</v>
      </c>
      <c r="G13" s="13" t="b">
        <f>AND($H13&lt;&gt;$E$5,$I13&lt;&gt;$E$5,$J13&lt;&gt;$E$5,$K13&lt;&gt;$E$5,$L13&lt;&gt;$E$5,$M13&lt;&gt;$E$5)</f>
        <v>1</v>
      </c>
      <c r="H13" s="20" t="s">
        <v>453</v>
      </c>
      <c r="I13" s="20" t="s">
        <v>453</v>
      </c>
      <c r="J13" s="20" t="s">
        <v>453</v>
      </c>
      <c r="K13" s="20" t="s">
        <v>453</v>
      </c>
      <c r="L13" s="20" t="s">
        <v>453</v>
      </c>
      <c r="M13" s="20">
        <v>6</v>
      </c>
    </row>
    <row r="14" spans="1:13" ht="27" customHeight="1" x14ac:dyDescent="0.3">
      <c r="A14" s="13" t="s">
        <v>434</v>
      </c>
      <c r="B14" s="10" t="s">
        <v>9</v>
      </c>
      <c r="C14" s="10" t="s">
        <v>458</v>
      </c>
      <c r="D14" s="9" t="s">
        <v>459</v>
      </c>
      <c r="G14" s="13" t="b">
        <f>AND($H14&lt;&gt;$E$5,$I14&lt;&gt;$E$5,$J14&lt;&gt;$E$5,$K14&lt;&gt;$E$5,$L14&lt;&gt;$E$5,$M14&lt;&gt;$E$5)</f>
        <v>1</v>
      </c>
      <c r="H14" s="20" t="s">
        <v>453</v>
      </c>
      <c r="I14" s="20" t="s">
        <v>453</v>
      </c>
      <c r="J14" s="20" t="s">
        <v>453</v>
      </c>
      <c r="K14" s="20" t="s">
        <v>453</v>
      </c>
      <c r="L14" s="20" t="s">
        <v>453</v>
      </c>
      <c r="M14" s="20">
        <v>6</v>
      </c>
    </row>
    <row r="15" spans="1:13" x14ac:dyDescent="0.3">
      <c r="H15" s="20"/>
      <c r="I15" s="20"/>
      <c r="J15" s="20"/>
      <c r="K15" s="20"/>
      <c r="L15" s="20"/>
      <c r="M15" s="20"/>
    </row>
    <row r="16" spans="1:13" x14ac:dyDescent="0.3">
      <c r="H16" s="20"/>
      <c r="I16" s="20"/>
      <c r="J16" s="20"/>
      <c r="K16" s="20"/>
      <c r="L16" s="20"/>
      <c r="M16" s="20"/>
    </row>
    <row r="17" spans="8:13" x14ac:dyDescent="0.3">
      <c r="H17" s="20"/>
      <c r="I17" s="20"/>
      <c r="J17" s="20"/>
      <c r="K17" s="20"/>
      <c r="L17" s="20"/>
      <c r="M17" s="20"/>
    </row>
    <row r="18" spans="8:13" x14ac:dyDescent="0.3">
      <c r="H18" s="20"/>
      <c r="I18" s="20"/>
      <c r="J18" s="20"/>
      <c r="K18" s="20"/>
      <c r="L18" s="20"/>
      <c r="M18" s="20"/>
    </row>
    <row r="19" spans="8:13" x14ac:dyDescent="0.3">
      <c r="H19" s="20"/>
      <c r="I19" s="20"/>
      <c r="J19" s="20"/>
      <c r="K19" s="20"/>
      <c r="L19" s="20"/>
      <c r="M19" s="20"/>
    </row>
    <row r="20" spans="8:13" x14ac:dyDescent="0.3">
      <c r="H20" s="20"/>
      <c r="I20" s="20"/>
      <c r="J20" s="20"/>
      <c r="K20" s="20"/>
      <c r="L20" s="20"/>
      <c r="M20" s="20"/>
    </row>
    <row r="21" spans="8:13" x14ac:dyDescent="0.3">
      <c r="H21" s="20"/>
      <c r="I21" s="20"/>
      <c r="J21" s="20"/>
      <c r="K21" s="20"/>
      <c r="L21" s="20"/>
      <c r="M21" s="20"/>
    </row>
    <row r="22" spans="8:13" x14ac:dyDescent="0.3">
      <c r="H22" s="20"/>
      <c r="I22" s="20"/>
      <c r="J22" s="20"/>
      <c r="K22" s="20"/>
      <c r="L22" s="20"/>
      <c r="M22" s="20"/>
    </row>
    <row r="23" spans="8:13" x14ac:dyDescent="0.3">
      <c r="H23" s="20"/>
      <c r="I23" s="20"/>
      <c r="J23" s="20"/>
      <c r="K23" s="20"/>
      <c r="L23" s="20"/>
      <c r="M23" s="20"/>
    </row>
    <row r="24" spans="8:13" x14ac:dyDescent="0.3">
      <c r="H24" s="20"/>
      <c r="I24" s="20"/>
      <c r="J24" s="20"/>
      <c r="K24" s="20"/>
      <c r="L24" s="20"/>
      <c r="M24" s="20"/>
    </row>
    <row r="25" spans="8:13" x14ac:dyDescent="0.3">
      <c r="H25" s="20"/>
      <c r="I25" s="20"/>
      <c r="J25" s="20"/>
      <c r="K25" s="20"/>
      <c r="L25" s="20"/>
      <c r="M25" s="20"/>
    </row>
    <row r="26" spans="8:13" x14ac:dyDescent="0.3">
      <c r="H26" s="20"/>
      <c r="I26" s="20"/>
      <c r="J26" s="20"/>
      <c r="K26" s="20"/>
      <c r="L26" s="20"/>
      <c r="M26" s="20"/>
    </row>
    <row r="27" spans="8:13" x14ac:dyDescent="0.3">
      <c r="H27" s="20"/>
      <c r="I27" s="20"/>
      <c r="J27" s="20"/>
      <c r="K27" s="20"/>
      <c r="L27" s="20"/>
      <c r="M27" s="20"/>
    </row>
    <row r="28" spans="8:13" x14ac:dyDescent="0.3">
      <c r="H28" s="20"/>
      <c r="I28" s="20"/>
      <c r="J28" s="20"/>
      <c r="K28" s="20"/>
      <c r="L28" s="20"/>
      <c r="M28" s="20"/>
    </row>
    <row r="29" spans="8:13" x14ac:dyDescent="0.3">
      <c r="H29" s="20"/>
      <c r="I29" s="20"/>
      <c r="J29" s="20"/>
      <c r="K29" s="20"/>
      <c r="L29" s="20"/>
      <c r="M29" s="20"/>
    </row>
    <row r="30" spans="8:13" x14ac:dyDescent="0.3">
      <c r="H30" s="20"/>
      <c r="I30" s="20"/>
      <c r="J30" s="20"/>
      <c r="K30" s="20"/>
      <c r="L30" s="20"/>
      <c r="M30" s="20"/>
    </row>
    <row r="31" spans="8:13" x14ac:dyDescent="0.3">
      <c r="H31" s="20"/>
      <c r="I31" s="20"/>
      <c r="J31" s="20"/>
      <c r="K31" s="20"/>
      <c r="L31" s="20"/>
      <c r="M31" s="20"/>
    </row>
    <row r="32" spans="8:13" x14ac:dyDescent="0.3">
      <c r="H32" s="20"/>
      <c r="I32" s="20"/>
      <c r="J32" s="20"/>
      <c r="K32" s="20"/>
      <c r="L32" s="20"/>
      <c r="M32" s="20"/>
    </row>
    <row r="33" spans="8:13" x14ac:dyDescent="0.3">
      <c r="H33" s="20"/>
      <c r="I33" s="20"/>
      <c r="J33" s="20"/>
      <c r="K33" s="20"/>
      <c r="L33" s="20"/>
      <c r="M33" s="20"/>
    </row>
    <row r="34" spans="8:13" x14ac:dyDescent="0.3">
      <c r="H34" s="20"/>
      <c r="I34" s="20"/>
      <c r="J34" s="20"/>
      <c r="K34" s="20"/>
      <c r="L34" s="20"/>
      <c r="M34" s="20"/>
    </row>
    <row r="35" spans="8:13" x14ac:dyDescent="0.3">
      <c r="H35" s="20"/>
      <c r="I35" s="20"/>
      <c r="J35" s="20"/>
      <c r="K35" s="20"/>
      <c r="L35" s="20"/>
      <c r="M35" s="20"/>
    </row>
    <row r="36" spans="8:13" x14ac:dyDescent="0.3">
      <c r="H36" s="20"/>
      <c r="I36" s="20"/>
      <c r="J36" s="20"/>
      <c r="K36" s="20"/>
      <c r="L36" s="20"/>
      <c r="M36" s="20"/>
    </row>
    <row r="37" spans="8:13" x14ac:dyDescent="0.3">
      <c r="H37" s="20"/>
      <c r="I37" s="20"/>
      <c r="J37" s="20"/>
      <c r="K37" s="20"/>
      <c r="L37" s="20"/>
      <c r="M37" s="20"/>
    </row>
    <row r="38" spans="8:13" x14ac:dyDescent="0.3">
      <c r="H38" s="20"/>
      <c r="I38" s="20"/>
      <c r="J38" s="20"/>
      <c r="K38" s="20"/>
      <c r="L38" s="20"/>
      <c r="M38" s="20"/>
    </row>
    <row r="39" spans="8:13" x14ac:dyDescent="0.3">
      <c r="H39" s="20"/>
      <c r="I39" s="20"/>
      <c r="J39" s="20"/>
      <c r="K39" s="20"/>
      <c r="L39" s="20"/>
      <c r="M39" s="20"/>
    </row>
    <row r="40" spans="8:13" x14ac:dyDescent="0.3">
      <c r="H40" s="20"/>
      <c r="I40" s="20"/>
      <c r="J40" s="20"/>
      <c r="K40" s="20"/>
      <c r="L40" s="20"/>
      <c r="M40" s="20"/>
    </row>
    <row r="41" spans="8:13" x14ac:dyDescent="0.3">
      <c r="H41" s="20"/>
      <c r="I41" s="20"/>
      <c r="J41" s="20"/>
      <c r="K41" s="20"/>
      <c r="L41" s="20"/>
      <c r="M41" s="20"/>
    </row>
    <row r="42" spans="8:13" x14ac:dyDescent="0.3">
      <c r="H42" s="20"/>
      <c r="I42" s="20"/>
      <c r="J42" s="20"/>
      <c r="K42" s="20"/>
      <c r="L42" s="20"/>
      <c r="M42" s="20"/>
    </row>
    <row r="43" spans="8:13" x14ac:dyDescent="0.3">
      <c r="H43" s="20"/>
      <c r="I43" s="20"/>
      <c r="J43" s="20"/>
      <c r="K43" s="20"/>
      <c r="L43" s="20"/>
      <c r="M43" s="20"/>
    </row>
    <row r="44" spans="8:13" x14ac:dyDescent="0.3">
      <c r="H44" s="20"/>
      <c r="I44" s="20"/>
      <c r="J44" s="20"/>
      <c r="K44" s="20"/>
      <c r="L44" s="20"/>
      <c r="M44" s="20"/>
    </row>
    <row r="45" spans="8:13" x14ac:dyDescent="0.3">
      <c r="H45" s="20"/>
      <c r="I45" s="20"/>
      <c r="J45" s="20"/>
      <c r="K45" s="20"/>
      <c r="L45" s="20"/>
      <c r="M45" s="20"/>
    </row>
    <row r="46" spans="8:13" x14ac:dyDescent="0.3">
      <c r="H46" s="20"/>
      <c r="I46" s="20"/>
      <c r="J46" s="20"/>
      <c r="K46" s="20"/>
      <c r="L46" s="20"/>
      <c r="M46" s="20"/>
    </row>
    <row r="47" spans="8:13" x14ac:dyDescent="0.3">
      <c r="H47" s="20"/>
      <c r="I47" s="20"/>
      <c r="J47" s="20"/>
      <c r="K47" s="20"/>
      <c r="L47" s="20"/>
      <c r="M47" s="20"/>
    </row>
    <row r="48" spans="8:13" x14ac:dyDescent="0.3">
      <c r="H48" s="20"/>
      <c r="I48" s="20"/>
      <c r="J48" s="20"/>
      <c r="K48" s="20"/>
      <c r="L48" s="20"/>
      <c r="M48" s="20"/>
    </row>
    <row r="115" spans="2:4" x14ac:dyDescent="0.3">
      <c r="B115" s="16"/>
      <c r="C115" s="16"/>
      <c r="D115" s="16"/>
    </row>
    <row r="116" spans="2:4" x14ac:dyDescent="0.3">
      <c r="B116" s="16"/>
      <c r="C116" s="16"/>
      <c r="D116" s="16"/>
    </row>
    <row r="117" spans="2:4" x14ac:dyDescent="0.3">
      <c r="B117" s="16"/>
      <c r="C117" s="16"/>
      <c r="D117" s="16"/>
    </row>
    <row r="118" spans="2:4" x14ac:dyDescent="0.3">
      <c r="B118" s="16"/>
      <c r="C118" s="16"/>
      <c r="D118" s="16"/>
    </row>
    <row r="119" spans="2:4" x14ac:dyDescent="0.3">
      <c r="B119" s="16"/>
      <c r="C119" s="16"/>
      <c r="D119" s="16"/>
    </row>
    <row r="120" spans="2:4" x14ac:dyDescent="0.3">
      <c r="B120" s="16"/>
      <c r="C120" s="16"/>
      <c r="D120" s="16"/>
    </row>
    <row r="121" spans="2:4" x14ac:dyDescent="0.3">
      <c r="B121" s="16"/>
      <c r="C121" s="16"/>
      <c r="D121" s="16"/>
    </row>
    <row r="122" spans="2:4" x14ac:dyDescent="0.3">
      <c r="B122" s="16"/>
      <c r="C122" s="16"/>
      <c r="D122" s="16"/>
    </row>
    <row r="123" spans="2:4" x14ac:dyDescent="0.3">
      <c r="B123" s="16"/>
      <c r="C123" s="16"/>
      <c r="D123" s="16"/>
    </row>
    <row r="124" spans="2:4" x14ac:dyDescent="0.3">
      <c r="B124" s="16"/>
      <c r="C124" s="16"/>
      <c r="D124" s="16"/>
    </row>
    <row r="125" spans="2:4" x14ac:dyDescent="0.3">
      <c r="B125" s="16"/>
      <c r="C125" s="16"/>
      <c r="D125" s="16"/>
    </row>
    <row r="126" spans="2:4" x14ac:dyDescent="0.3">
      <c r="B126" s="16"/>
      <c r="C126" s="16"/>
      <c r="D126" s="16"/>
    </row>
    <row r="127" spans="2:4" x14ac:dyDescent="0.3">
      <c r="B127" s="16"/>
      <c r="C127" s="16"/>
      <c r="D127" s="16"/>
    </row>
    <row r="128" spans="2:4" x14ac:dyDescent="0.3">
      <c r="B128" s="16"/>
      <c r="C128" s="16"/>
      <c r="D128" s="16"/>
    </row>
    <row r="129" spans="2:4" x14ac:dyDescent="0.3">
      <c r="B129" s="16"/>
      <c r="C129" s="16"/>
      <c r="D129" s="16"/>
    </row>
    <row r="130" spans="2:4" x14ac:dyDescent="0.3">
      <c r="B130" s="16"/>
      <c r="C130" s="16"/>
      <c r="D130" s="16"/>
    </row>
    <row r="131" spans="2:4" x14ac:dyDescent="0.3">
      <c r="B131" s="16"/>
      <c r="C131" s="16"/>
      <c r="D131" s="16"/>
    </row>
    <row r="132" spans="2:4" x14ac:dyDescent="0.3">
      <c r="B132" s="16"/>
      <c r="C132" s="16"/>
      <c r="D132" s="16"/>
    </row>
    <row r="133" spans="2:4" x14ac:dyDescent="0.3">
      <c r="B133" s="16"/>
      <c r="C133" s="16"/>
      <c r="D133" s="16"/>
    </row>
    <row r="134" spans="2:4" x14ac:dyDescent="0.3">
      <c r="B134" s="16"/>
      <c r="C134" s="16"/>
      <c r="D134" s="16"/>
    </row>
    <row r="135" spans="2:4" x14ac:dyDescent="0.3">
      <c r="B135" s="16"/>
      <c r="C135" s="16"/>
      <c r="D135" s="16"/>
    </row>
    <row r="136" spans="2:4" x14ac:dyDescent="0.3">
      <c r="B136" s="16"/>
      <c r="C136" s="16"/>
      <c r="D136" s="16"/>
    </row>
    <row r="137" spans="2:4" x14ac:dyDescent="0.3">
      <c r="B137" s="16"/>
      <c r="C137" s="16"/>
      <c r="D137" s="16"/>
    </row>
  </sheetData>
  <sheetProtection algorithmName="SHA-512" hashValue="22DMk9hyr4yV9EK/uHlBJJgDbqVOzgiloxdHHGdeOqQ7Qmq7GG+mHlqyud1+LQFNPAznuxRp5FnIf9v4AUXxxg==" saltValue="f/nJuat3O8ruHeOCsiMhgg==" spinCount="100000" sheet="1" objects="1" scenarios="1" selectLockedCells="1"/>
  <mergeCells count="2">
    <mergeCell ref="B4:D4"/>
    <mergeCell ref="B3:D3"/>
  </mergeCells>
  <conditionalFormatting sqref="B5:C9 D5 D7:D9">
    <cfRule type="expression" dxfId="2" priority="4">
      <formula>$G5</formula>
    </cfRule>
  </conditionalFormatting>
  <conditionalFormatting sqref="D11 D13:D14">
    <cfRule type="expression" dxfId="1" priority="3">
      <formula>$G11=FALSE</formula>
    </cfRule>
  </conditionalFormatting>
  <conditionalFormatting sqref="B11:C14">
    <cfRule type="expression" dxfId="0" priority="1">
      <formula>$G11=FALSE</formula>
    </cfRule>
  </conditionalFormatting>
  <dataValidations count="2">
    <dataValidation allowBlank="1" showInputMessage="1" showErrorMessage="1" error="Voer een jaartal in aub." sqref="D55 D50:D53 D6:D8 D24:D27 D29 D33 D36 D11:D12 D15" xr:uid="{EEC6E76D-1DE4-4C80-AC33-EF176AF7AEAD}"/>
    <dataValidation type="decimal" allowBlank="1" showInputMessage="1" showErrorMessage="1" error="Voer een getal in aub." sqref="D5" xr:uid="{81084DB5-914B-4558-A2D2-455C1BD81DFF}">
      <formula1>0</formula1>
      <formula2>999999</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Voer een jaartal in aub." xr:uid="{187DE6CE-1E43-4CFF-9777-350332F3241D}">
          <x14:formula1>
            <xm:f>Lists!$F$9:$F$10</xm:f>
          </x14:formula1>
          <xm:sqref>D13:D14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Lists</vt:lpstr>
      <vt:lpstr>Algemene informatie</vt:lpstr>
      <vt:lpstr>Gedrag&amp;Cultuur</vt:lpstr>
      <vt:lpstr>Interne governance</vt:lpstr>
      <vt:lpstr>Risicomanagement</vt:lpstr>
      <vt:lpstr>Afsluiting</vt:lpstr>
    </vt:vector>
  </TitlesOfParts>
  <Company>DNB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Konuksever, M.R.</dc:creator>
  <cp:lastModifiedBy>Konuksever, M.R.</cp:lastModifiedBy>
  <dcterms:created xsi:type="dcterms:W3CDTF">2022-02-28T13:21:03Z</dcterms:created>
  <dcterms:modified xsi:type="dcterms:W3CDTF">2022-04-13T09:22:28Z</dcterms:modified>
</cp:coreProperties>
</file>