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Windows\Desktop\"/>
    </mc:Choice>
  </mc:AlternateContent>
  <workbookProtection workbookAlgorithmName="SHA-512" workbookHashValue="sWmz1Fy4YXS0o+44xKAy4pp0mqAbymGyl7fGdIcs2XXA2MRBMGYzWSLgvgUnJ0lNsvaZkfvQKznNDGsWT/+9lA==" workbookSaltValue="WaQOrvPaudeobAxmO1OoQg==" workbookSpinCount="100000" lockStructure="1"/>
  <bookViews>
    <workbookView xWindow="0" yWindow="-90" windowWidth="19440" windowHeight="7845" tabRatio="804"/>
  </bookViews>
  <sheets>
    <sheet name="Data Entry fraud" sheetId="28" r:id="rId1"/>
    <sheet name="Explanatory notes" sheetId="29" r:id="rId2"/>
  </sheets>
  <definedNames>
    <definedName name="_xlnm._FilterDatabase" localSheetId="0" hidden="1">'Data Entry fraud'!$C$1:$F$365</definedName>
    <definedName name="availability">#REF!</definedName>
    <definedName name="Brand">#REF!</definedName>
    <definedName name="country">#REF!</definedName>
    <definedName name="CPS">#REF!</definedName>
    <definedName name="CPSName">#REF!</definedName>
    <definedName name="Currency">#REF!</definedName>
    <definedName name="FieldCode">#REF!</definedName>
    <definedName name="Function">#REF!</definedName>
    <definedName name="_xlnm.Print_Area" localSheetId="0">'Data Entry fraud'!$A$1:$J$326</definedName>
    <definedName name="Term">#REF!</definedName>
    <definedName name="Unit">#REF!</definedName>
    <definedName name="Year">#REF!</definedName>
    <definedName name="yy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2" i="28" l="1"/>
  <c r="C54" i="28" l="1"/>
  <c r="D332" i="28" l="1"/>
  <c r="E332" i="28"/>
  <c r="F332" i="28"/>
  <c r="C332" i="28"/>
  <c r="D331" i="28"/>
  <c r="E331" i="28"/>
  <c r="F331" i="28"/>
  <c r="C331" i="28"/>
  <c r="D330" i="28"/>
  <c r="E330" i="28"/>
  <c r="F330" i="28"/>
  <c r="C330" i="28"/>
  <c r="D329" i="28"/>
  <c r="E329" i="28"/>
  <c r="F329" i="28"/>
  <c r="C329" i="28"/>
  <c r="D309" i="28"/>
  <c r="E309" i="28"/>
  <c r="F309" i="28"/>
  <c r="C309" i="28"/>
  <c r="E308" i="28"/>
  <c r="F308" i="28"/>
  <c r="D307" i="28"/>
  <c r="E307" i="28"/>
  <c r="F307" i="28"/>
  <c r="C307" i="28"/>
  <c r="D306" i="28"/>
  <c r="E306" i="28"/>
  <c r="F306" i="28"/>
  <c r="C306" i="28"/>
  <c r="E258" i="28"/>
  <c r="F258" i="28"/>
  <c r="E257" i="28"/>
  <c r="F257" i="28"/>
  <c r="D256" i="28"/>
  <c r="E256" i="28"/>
  <c r="F256" i="28"/>
  <c r="C256" i="28"/>
  <c r="C234" i="28"/>
  <c r="D234" i="28"/>
  <c r="E234" i="28"/>
  <c r="F234" i="28"/>
  <c r="F233" i="28"/>
  <c r="E233" i="28"/>
  <c r="F232" i="28"/>
  <c r="E232" i="28"/>
  <c r="E231" i="28"/>
  <c r="D231" i="28"/>
  <c r="F231" i="28"/>
  <c r="C231" i="28"/>
  <c r="D230" i="28"/>
  <c r="E230" i="28"/>
  <c r="F230" i="28"/>
  <c r="C230" i="28"/>
  <c r="D229" i="28"/>
  <c r="E229" i="28"/>
  <c r="F229" i="28"/>
  <c r="C229" i="28"/>
  <c r="D228" i="28"/>
  <c r="E228" i="28"/>
  <c r="F228" i="28"/>
  <c r="C228" i="28"/>
  <c r="H238" i="28"/>
  <c r="L238" i="28"/>
  <c r="M238" i="28"/>
  <c r="N238" i="28"/>
  <c r="O238" i="28"/>
  <c r="H240" i="28"/>
  <c r="L240" i="28"/>
  <c r="M240" i="28"/>
  <c r="N240" i="28"/>
  <c r="O240" i="28"/>
  <c r="H241" i="28"/>
  <c r="L241" i="28"/>
  <c r="M241" i="28"/>
  <c r="N241" i="28"/>
  <c r="O241" i="28"/>
  <c r="H243" i="28"/>
  <c r="L243" i="28"/>
  <c r="M243" i="28"/>
  <c r="I243" i="28" s="1"/>
  <c r="H244" i="28"/>
  <c r="L244" i="28"/>
  <c r="M244" i="28"/>
  <c r="H245" i="28"/>
  <c r="L245" i="28"/>
  <c r="M245" i="28"/>
  <c r="I245" i="28" s="1"/>
  <c r="D158" i="28"/>
  <c r="E158" i="28"/>
  <c r="F158" i="28"/>
  <c r="C158" i="28"/>
  <c r="E157" i="28"/>
  <c r="F156" i="28"/>
  <c r="E156" i="28"/>
  <c r="F157" i="28"/>
  <c r="D155" i="28"/>
  <c r="E155" i="28"/>
  <c r="F155" i="28"/>
  <c r="C155" i="28"/>
  <c r="D154" i="28"/>
  <c r="E154" i="28"/>
  <c r="F154" i="28"/>
  <c r="C154" i="28"/>
  <c r="D153" i="28"/>
  <c r="E153" i="28"/>
  <c r="F153" i="28"/>
  <c r="C153" i="28"/>
  <c r="D152" i="28"/>
  <c r="E152" i="28"/>
  <c r="F152" i="28"/>
  <c r="C152" i="28"/>
  <c r="E79" i="28"/>
  <c r="F79" i="28"/>
  <c r="E78" i="28"/>
  <c r="F78" i="28"/>
  <c r="D77" i="28"/>
  <c r="E77" i="28"/>
  <c r="F77" i="28"/>
  <c r="C77" i="28"/>
  <c r="D58" i="28"/>
  <c r="E58" i="28"/>
  <c r="F58" i="28"/>
  <c r="C58" i="28"/>
  <c r="D57" i="28"/>
  <c r="E57" i="28"/>
  <c r="F57" i="28"/>
  <c r="C57" i="28"/>
  <c r="E56" i="28"/>
  <c r="F56" i="28"/>
  <c r="D52" i="28"/>
  <c r="E52" i="28"/>
  <c r="F52" i="28"/>
  <c r="D53" i="28"/>
  <c r="E53" i="28"/>
  <c r="F53" i="28"/>
  <c r="D55" i="28"/>
  <c r="E55" i="28"/>
  <c r="F55" i="28"/>
  <c r="C55" i="28"/>
  <c r="D54" i="28"/>
  <c r="E54" i="28"/>
  <c r="F54" i="28"/>
  <c r="C53" i="28"/>
  <c r="O6" i="28"/>
  <c r="H298" i="28"/>
  <c r="H280" i="28"/>
  <c r="H281" i="28"/>
  <c r="H220" i="28"/>
  <c r="H192" i="28"/>
  <c r="H193" i="28"/>
  <c r="I240" i="28" l="1"/>
  <c r="I244" i="28"/>
  <c r="I241" i="28"/>
  <c r="I238" i="28"/>
  <c r="H7" i="28"/>
  <c r="H144" i="28"/>
  <c r="I144" i="28"/>
  <c r="H115" i="28"/>
  <c r="I115" i="28"/>
  <c r="H116" i="28"/>
  <c r="I116" i="28"/>
  <c r="H302" i="28" l="1"/>
  <c r="H303" i="28"/>
  <c r="H301" i="28"/>
  <c r="H252" i="28"/>
  <c r="H253" i="28"/>
  <c r="H251" i="28"/>
  <c r="H224" i="28"/>
  <c r="H225" i="28"/>
  <c r="H223" i="28"/>
  <c r="H148" i="28"/>
  <c r="H149" i="28"/>
  <c r="H147" i="28"/>
  <c r="H73" i="28"/>
  <c r="H74" i="28"/>
  <c r="H72" i="28"/>
  <c r="H47" i="28"/>
  <c r="H48" i="28"/>
  <c r="H49" i="28"/>
  <c r="C1" i="28" l="1"/>
  <c r="C3" i="28"/>
  <c r="H291" i="28" l="1"/>
  <c r="H292" i="28"/>
  <c r="H290" i="28"/>
  <c r="H286" i="28"/>
  <c r="H287" i="28"/>
  <c r="H288" i="28"/>
  <c r="H285" i="28"/>
  <c r="H271" i="28"/>
  <c r="H272" i="28"/>
  <c r="H270" i="28"/>
  <c r="H266" i="28"/>
  <c r="H267" i="28"/>
  <c r="H265" i="28"/>
  <c r="H246" i="28"/>
  <c r="H247" i="28"/>
  <c r="H248" i="28"/>
  <c r="M291" i="28"/>
  <c r="M292" i="28"/>
  <c r="L291" i="28"/>
  <c r="L292" i="28"/>
  <c r="L290" i="28"/>
  <c r="M286" i="28"/>
  <c r="M287" i="28"/>
  <c r="M285" i="28"/>
  <c r="L286" i="28"/>
  <c r="L287" i="28"/>
  <c r="L285" i="28"/>
  <c r="M271" i="28"/>
  <c r="M272" i="28"/>
  <c r="M270" i="28"/>
  <c r="L271" i="28"/>
  <c r="L272" i="28"/>
  <c r="L270" i="28"/>
  <c r="M266" i="28"/>
  <c r="M267" i="28"/>
  <c r="M265" i="28"/>
  <c r="L266" i="28"/>
  <c r="L267" i="28"/>
  <c r="L265" i="28"/>
  <c r="M246" i="28"/>
  <c r="M247" i="28"/>
  <c r="M248" i="28"/>
  <c r="L246" i="28"/>
  <c r="L247" i="28"/>
  <c r="L248" i="28"/>
  <c r="H210" i="28"/>
  <c r="H211" i="28"/>
  <c r="H212" i="28"/>
  <c r="H213" i="28"/>
  <c r="H214" i="28"/>
  <c r="H215" i="28"/>
  <c r="H209" i="28"/>
  <c r="H201" i="28"/>
  <c r="H202" i="28"/>
  <c r="H203" i="28"/>
  <c r="H204" i="28"/>
  <c r="H205" i="28"/>
  <c r="H206" i="28"/>
  <c r="H200" i="28"/>
  <c r="M210" i="28"/>
  <c r="M211" i="28"/>
  <c r="M212" i="28"/>
  <c r="M213" i="28"/>
  <c r="M214" i="28"/>
  <c r="M215" i="28"/>
  <c r="M209" i="28"/>
  <c r="L210" i="28"/>
  <c r="L211" i="28"/>
  <c r="L212" i="28"/>
  <c r="L213" i="28"/>
  <c r="L214" i="28"/>
  <c r="L215" i="28"/>
  <c r="L209" i="28"/>
  <c r="M201" i="28"/>
  <c r="M202" i="28"/>
  <c r="M203" i="28"/>
  <c r="M204" i="28"/>
  <c r="M205" i="28"/>
  <c r="M206" i="28"/>
  <c r="M207" i="28"/>
  <c r="M200" i="28"/>
  <c r="L201" i="28"/>
  <c r="L202" i="28"/>
  <c r="L203" i="28"/>
  <c r="L204" i="28"/>
  <c r="L205" i="28"/>
  <c r="L206" i="28"/>
  <c r="L207" i="28"/>
  <c r="L200" i="28"/>
  <c r="H181" i="28"/>
  <c r="H182" i="28"/>
  <c r="H183" i="28"/>
  <c r="H184" i="28"/>
  <c r="H185" i="28"/>
  <c r="H186" i="28"/>
  <c r="H187" i="28"/>
  <c r="H180" i="28"/>
  <c r="H171" i="28"/>
  <c r="H172" i="28"/>
  <c r="H173" i="28"/>
  <c r="H174" i="28"/>
  <c r="H175" i="28"/>
  <c r="H176" i="28"/>
  <c r="H177" i="28"/>
  <c r="H178" i="28"/>
  <c r="H170" i="28"/>
  <c r="M181" i="28"/>
  <c r="M182" i="28"/>
  <c r="M183" i="28"/>
  <c r="M184" i="28"/>
  <c r="M185" i="28"/>
  <c r="M186" i="28"/>
  <c r="M187" i="28"/>
  <c r="L181" i="28"/>
  <c r="L182" i="28"/>
  <c r="L183" i="28"/>
  <c r="L184" i="28"/>
  <c r="L185" i="28"/>
  <c r="L186" i="28"/>
  <c r="L187" i="28"/>
  <c r="M180" i="28"/>
  <c r="L180" i="28"/>
  <c r="M171" i="28"/>
  <c r="M172" i="28"/>
  <c r="M173" i="28"/>
  <c r="M174" i="28"/>
  <c r="M175" i="28"/>
  <c r="M176" i="28"/>
  <c r="M177" i="28"/>
  <c r="M170" i="28"/>
  <c r="L171" i="28"/>
  <c r="L172" i="28"/>
  <c r="L173" i="28"/>
  <c r="L174" i="28"/>
  <c r="L175" i="28"/>
  <c r="L176" i="28"/>
  <c r="L177" i="28"/>
  <c r="L170" i="28"/>
  <c r="H133" i="28" l="1"/>
  <c r="H134" i="28"/>
  <c r="H135" i="28"/>
  <c r="H136" i="28"/>
  <c r="H137" i="28"/>
  <c r="H138" i="28"/>
  <c r="H132" i="28"/>
  <c r="M133" i="28"/>
  <c r="M134" i="28"/>
  <c r="M135" i="28"/>
  <c r="M136" i="28"/>
  <c r="M137" i="28"/>
  <c r="M138" i="28"/>
  <c r="M132" i="28"/>
  <c r="L133" i="28"/>
  <c r="L134" i="28"/>
  <c r="L135" i="28"/>
  <c r="L136" i="28"/>
  <c r="L137" i="28"/>
  <c r="L138" i="28"/>
  <c r="L132" i="28"/>
  <c r="H124" i="28"/>
  <c r="H125" i="28"/>
  <c r="H126" i="28"/>
  <c r="H127" i="28"/>
  <c r="H128" i="28"/>
  <c r="H129" i="28"/>
  <c r="H123" i="28"/>
  <c r="M124" i="28"/>
  <c r="M125" i="28"/>
  <c r="M126" i="28"/>
  <c r="M127" i="28"/>
  <c r="M128" i="28"/>
  <c r="M129" i="28"/>
  <c r="M123" i="28"/>
  <c r="L124" i="28"/>
  <c r="L125" i="28"/>
  <c r="L126" i="28"/>
  <c r="L127" i="28"/>
  <c r="L128" i="28"/>
  <c r="L129" i="28"/>
  <c r="L123" i="28"/>
  <c r="H102" i="28"/>
  <c r="H103" i="28"/>
  <c r="H104" i="28"/>
  <c r="H105" i="28"/>
  <c r="H106" i="28"/>
  <c r="H107" i="28"/>
  <c r="H108" i="28"/>
  <c r="H101" i="28"/>
  <c r="M102" i="28"/>
  <c r="M103" i="28"/>
  <c r="M104" i="28"/>
  <c r="M105" i="28"/>
  <c r="M106" i="28"/>
  <c r="M107" i="28"/>
  <c r="M108" i="28"/>
  <c r="M101" i="28"/>
  <c r="L102" i="28"/>
  <c r="L103" i="28"/>
  <c r="L104" i="28"/>
  <c r="L105" i="28"/>
  <c r="L106" i="28"/>
  <c r="L107" i="28"/>
  <c r="L108" i="28"/>
  <c r="L101" i="28"/>
  <c r="H92" i="28"/>
  <c r="H93" i="28"/>
  <c r="H94" i="28"/>
  <c r="H95" i="28"/>
  <c r="H96" i="28"/>
  <c r="H97" i="28"/>
  <c r="H98" i="28"/>
  <c r="H91" i="28"/>
  <c r="M92" i="28"/>
  <c r="M93" i="28"/>
  <c r="M94" i="28"/>
  <c r="M95" i="28"/>
  <c r="M96" i="28"/>
  <c r="M97" i="28"/>
  <c r="M98" i="28"/>
  <c r="M91" i="28"/>
  <c r="L92" i="28"/>
  <c r="L93" i="28"/>
  <c r="L94" i="28"/>
  <c r="L95" i="28"/>
  <c r="L96" i="28"/>
  <c r="L97" i="28"/>
  <c r="L98" i="28"/>
  <c r="L91" i="28"/>
  <c r="H69" i="28"/>
  <c r="H68" i="28"/>
  <c r="H65" i="28"/>
  <c r="H64" i="28"/>
  <c r="M69" i="28"/>
  <c r="M68" i="28"/>
  <c r="L69" i="28"/>
  <c r="L68" i="28"/>
  <c r="M65" i="28"/>
  <c r="M64" i="28"/>
  <c r="L65" i="28"/>
  <c r="L64" i="28"/>
  <c r="H14" i="28"/>
  <c r="H20" i="28"/>
  <c r="H32" i="28"/>
  <c r="H33" i="28"/>
  <c r="H34" i="28"/>
  <c r="H36" i="28"/>
  <c r="H37" i="28"/>
  <c r="H38" i="28"/>
  <c r="M36" i="28"/>
  <c r="L36" i="28"/>
  <c r="M37" i="28"/>
  <c r="M38" i="28"/>
  <c r="L37" i="28"/>
  <c r="L38" i="28"/>
  <c r="H13" i="28"/>
  <c r="H31" i="28"/>
  <c r="M32" i="28"/>
  <c r="M33" i="28"/>
  <c r="M31" i="28"/>
  <c r="L32" i="28"/>
  <c r="L33" i="28"/>
  <c r="L31" i="28"/>
  <c r="M19" i="28"/>
  <c r="M20" i="28"/>
  <c r="M18" i="28"/>
  <c r="L19" i="28"/>
  <c r="L20" i="28"/>
  <c r="L18" i="28"/>
  <c r="M13" i="28"/>
  <c r="L13" i="28"/>
  <c r="H15" i="28"/>
  <c r="H16" i="28"/>
  <c r="H18" i="28"/>
  <c r="H19" i="28"/>
  <c r="H99" i="28"/>
  <c r="H110" i="28"/>
  <c r="H111" i="28"/>
  <c r="H112" i="28"/>
  <c r="H113" i="28"/>
  <c r="H114" i="28"/>
  <c r="H117" i="28"/>
  <c r="H119" i="28"/>
  <c r="H120" i="28"/>
  <c r="H121" i="28"/>
  <c r="H130" i="28"/>
  <c r="H140" i="28"/>
  <c r="H141" i="28"/>
  <c r="H142" i="28"/>
  <c r="H143" i="28"/>
  <c r="H161" i="28"/>
  <c r="H162" i="28"/>
  <c r="H163" i="28"/>
  <c r="H164" i="28"/>
  <c r="H166" i="28"/>
  <c r="H167" i="28"/>
  <c r="H168" i="28"/>
  <c r="H189" i="28"/>
  <c r="H190" i="28"/>
  <c r="H191" i="28"/>
  <c r="H194" i="28"/>
  <c r="H196" i="28"/>
  <c r="H197" i="28"/>
  <c r="H198" i="28"/>
  <c r="H207" i="28"/>
  <c r="H217" i="28"/>
  <c r="H218" i="28"/>
  <c r="H219" i="28"/>
  <c r="H261" i="28"/>
  <c r="H262" i="28"/>
  <c r="H263" i="28"/>
  <c r="H268" i="28"/>
  <c r="H274" i="28"/>
  <c r="H275" i="28"/>
  <c r="H276" i="28"/>
  <c r="H277" i="28"/>
  <c r="H278" i="28"/>
  <c r="H279" i="28"/>
  <c r="H282" i="28"/>
  <c r="H283" i="28"/>
  <c r="H294" i="28"/>
  <c r="H295" i="28"/>
  <c r="H296" i="28"/>
  <c r="H297" i="28"/>
  <c r="H313" i="28"/>
  <c r="H317" i="28"/>
  <c r="H318" i="28"/>
  <c r="H319" i="28"/>
  <c r="H320" i="28"/>
  <c r="H321" i="28"/>
  <c r="H322" i="28"/>
  <c r="H323" i="28"/>
  <c r="H325" i="28"/>
  <c r="H326" i="28"/>
  <c r="H66" i="28"/>
  <c r="H82" i="28"/>
  <c r="H62" i="28"/>
  <c r="H83" i="28"/>
  <c r="H84" i="28"/>
  <c r="H85" i="28"/>
  <c r="H87" i="28"/>
  <c r="H88" i="28"/>
  <c r="H89" i="28"/>
  <c r="H61" i="28"/>
  <c r="H41" i="28"/>
  <c r="H42" i="28"/>
  <c r="H43" i="28"/>
  <c r="H44" i="28"/>
  <c r="H40" i="28"/>
  <c r="H23" i="28"/>
  <c r="H24" i="28"/>
  <c r="H25" i="28"/>
  <c r="H26" i="28"/>
  <c r="H27" i="28"/>
  <c r="H28" i="28"/>
  <c r="H29" i="28"/>
  <c r="H22" i="28"/>
  <c r="L14" i="28"/>
  <c r="L15" i="28"/>
  <c r="L6" i="28"/>
  <c r="H11" i="28"/>
  <c r="M14" i="28"/>
  <c r="M15" i="28"/>
  <c r="H8" i="28"/>
  <c r="H9" i="28"/>
  <c r="H10" i="28"/>
  <c r="H6" i="28"/>
  <c r="O326" i="28"/>
  <c r="N326" i="28"/>
  <c r="M326" i="28"/>
  <c r="L326" i="28"/>
  <c r="O325" i="28"/>
  <c r="N325" i="28"/>
  <c r="M325" i="28"/>
  <c r="L325" i="28"/>
  <c r="O323" i="28"/>
  <c r="N323" i="28"/>
  <c r="M323" i="28"/>
  <c r="L323" i="28"/>
  <c r="O322" i="28"/>
  <c r="N322" i="28"/>
  <c r="M322" i="28"/>
  <c r="L322" i="28"/>
  <c r="O321" i="28"/>
  <c r="N321" i="28"/>
  <c r="M321" i="28"/>
  <c r="L321" i="28"/>
  <c r="O320" i="28"/>
  <c r="N320" i="28"/>
  <c r="M320" i="28"/>
  <c r="L320" i="28"/>
  <c r="O319" i="28"/>
  <c r="N319" i="28"/>
  <c r="M319" i="28"/>
  <c r="L319" i="28"/>
  <c r="O318" i="28"/>
  <c r="N318" i="28"/>
  <c r="M318" i="28"/>
  <c r="L318" i="28"/>
  <c r="O317" i="28"/>
  <c r="N317" i="28"/>
  <c r="M317" i="28"/>
  <c r="L317" i="28"/>
  <c r="O313" i="28"/>
  <c r="N313" i="28"/>
  <c r="M313" i="28"/>
  <c r="L313" i="28"/>
  <c r="O297" i="28"/>
  <c r="N297" i="28"/>
  <c r="M297" i="28"/>
  <c r="L297" i="28"/>
  <c r="O296" i="28"/>
  <c r="N296" i="28"/>
  <c r="M296" i="28"/>
  <c r="L296" i="28"/>
  <c r="O295" i="28"/>
  <c r="N295" i="28"/>
  <c r="M295" i="28"/>
  <c r="L295" i="28"/>
  <c r="O294" i="28"/>
  <c r="N294" i="28"/>
  <c r="M294" i="28"/>
  <c r="L294" i="28"/>
  <c r="M290" i="28"/>
  <c r="I290" i="28" s="1"/>
  <c r="O288" i="28"/>
  <c r="N288" i="28"/>
  <c r="M288" i="28"/>
  <c r="L288" i="28"/>
  <c r="O283" i="28"/>
  <c r="N283" i="28"/>
  <c r="M283" i="28"/>
  <c r="L283" i="28"/>
  <c r="O282" i="28"/>
  <c r="N282" i="28"/>
  <c r="M282" i="28"/>
  <c r="L282" i="28"/>
  <c r="O279" i="28"/>
  <c r="N279" i="28"/>
  <c r="M279" i="28"/>
  <c r="L279" i="28"/>
  <c r="O278" i="28"/>
  <c r="N278" i="28"/>
  <c r="M278" i="28"/>
  <c r="L278" i="28"/>
  <c r="O277" i="28"/>
  <c r="N277" i="28"/>
  <c r="M277" i="28"/>
  <c r="L277" i="28"/>
  <c r="O276" i="28"/>
  <c r="N276" i="28"/>
  <c r="M276" i="28"/>
  <c r="L276" i="28"/>
  <c r="O275" i="28"/>
  <c r="N275" i="28"/>
  <c r="M275" i="28"/>
  <c r="L275" i="28"/>
  <c r="O274" i="28"/>
  <c r="N274" i="28"/>
  <c r="M274" i="28"/>
  <c r="L274" i="28"/>
  <c r="O263" i="28"/>
  <c r="N263" i="28"/>
  <c r="M263" i="28"/>
  <c r="L263" i="28"/>
  <c r="O262" i="28"/>
  <c r="N262" i="28"/>
  <c r="M262" i="28"/>
  <c r="L262" i="28"/>
  <c r="O261" i="28"/>
  <c r="N261" i="28"/>
  <c r="M261" i="28"/>
  <c r="L261" i="28"/>
  <c r="O219" i="28"/>
  <c r="N219" i="28"/>
  <c r="M219" i="28"/>
  <c r="L219" i="28"/>
  <c r="O218" i="28"/>
  <c r="N218" i="28"/>
  <c r="M218" i="28"/>
  <c r="L218" i="28"/>
  <c r="O217" i="28"/>
  <c r="N217" i="28"/>
  <c r="M217" i="28"/>
  <c r="L217" i="28"/>
  <c r="O198" i="28"/>
  <c r="N198" i="28"/>
  <c r="M198" i="28"/>
  <c r="L198" i="28"/>
  <c r="O197" i="28"/>
  <c r="N197" i="28"/>
  <c r="M197" i="28"/>
  <c r="L197" i="28"/>
  <c r="O196" i="28"/>
  <c r="N196" i="28"/>
  <c r="M196" i="28"/>
  <c r="L196" i="28"/>
  <c r="O194" i="28"/>
  <c r="N194" i="28"/>
  <c r="M194" i="28"/>
  <c r="L194" i="28"/>
  <c r="O191" i="28"/>
  <c r="N191" i="28"/>
  <c r="M191" i="28"/>
  <c r="L191" i="28"/>
  <c r="O190" i="28"/>
  <c r="N190" i="28"/>
  <c r="M190" i="28"/>
  <c r="L190" i="28"/>
  <c r="O189" i="28"/>
  <c r="N189" i="28"/>
  <c r="M189" i="28"/>
  <c r="L189" i="28"/>
  <c r="O178" i="28"/>
  <c r="N178" i="28"/>
  <c r="M178" i="28"/>
  <c r="L178" i="28"/>
  <c r="O168" i="28"/>
  <c r="N168" i="28"/>
  <c r="M168" i="28"/>
  <c r="L168" i="28"/>
  <c r="O167" i="28"/>
  <c r="N167" i="28"/>
  <c r="M167" i="28"/>
  <c r="L167" i="28"/>
  <c r="O166" i="28"/>
  <c r="N166" i="28"/>
  <c r="M166" i="28"/>
  <c r="L166" i="28"/>
  <c r="O164" i="28"/>
  <c r="N164" i="28"/>
  <c r="M164" i="28"/>
  <c r="L164" i="28"/>
  <c r="O163" i="28"/>
  <c r="N163" i="28"/>
  <c r="M163" i="28"/>
  <c r="L163" i="28"/>
  <c r="O162" i="28"/>
  <c r="N162" i="28"/>
  <c r="M162" i="28"/>
  <c r="L162" i="28"/>
  <c r="O161" i="28"/>
  <c r="N161" i="28"/>
  <c r="M161" i="28"/>
  <c r="L161" i="28"/>
  <c r="O143" i="28"/>
  <c r="N143" i="28"/>
  <c r="M143" i="28"/>
  <c r="L143" i="28"/>
  <c r="O142" i="28"/>
  <c r="N142" i="28"/>
  <c r="M142" i="28"/>
  <c r="L142" i="28"/>
  <c r="O141" i="28"/>
  <c r="N141" i="28"/>
  <c r="M141" i="28"/>
  <c r="L141" i="28"/>
  <c r="O140" i="28"/>
  <c r="N140" i="28"/>
  <c r="M140" i="28"/>
  <c r="L140" i="28"/>
  <c r="O130" i="28"/>
  <c r="N130" i="28"/>
  <c r="M130" i="28"/>
  <c r="L130" i="28"/>
  <c r="O121" i="28"/>
  <c r="N121" i="28"/>
  <c r="M121" i="28"/>
  <c r="L121" i="28"/>
  <c r="O120" i="28"/>
  <c r="N120" i="28"/>
  <c r="M120" i="28"/>
  <c r="L120" i="28"/>
  <c r="O119" i="28"/>
  <c r="N119" i="28"/>
  <c r="M119" i="28"/>
  <c r="L119" i="28"/>
  <c r="O117" i="28"/>
  <c r="N117" i="28"/>
  <c r="M117" i="28"/>
  <c r="L117" i="28"/>
  <c r="O114" i="28"/>
  <c r="N114" i="28"/>
  <c r="M114" i="28"/>
  <c r="L114" i="28"/>
  <c r="O113" i="28"/>
  <c r="N113" i="28"/>
  <c r="M113" i="28"/>
  <c r="L113" i="28"/>
  <c r="O112" i="28"/>
  <c r="N112" i="28"/>
  <c r="M112" i="28"/>
  <c r="L112" i="28"/>
  <c r="O111" i="28"/>
  <c r="N111" i="28"/>
  <c r="M111" i="28"/>
  <c r="L111" i="28"/>
  <c r="O110" i="28"/>
  <c r="N110" i="28"/>
  <c r="M110" i="28"/>
  <c r="L110" i="28"/>
  <c r="O99" i="28"/>
  <c r="N99" i="28"/>
  <c r="M99" i="28"/>
  <c r="L99" i="28"/>
  <c r="O89" i="28"/>
  <c r="N89" i="28"/>
  <c r="M89" i="28"/>
  <c r="L89" i="28"/>
  <c r="O88" i="28"/>
  <c r="N88" i="28"/>
  <c r="M88" i="28"/>
  <c r="L88" i="28"/>
  <c r="O87" i="28"/>
  <c r="N87" i="28"/>
  <c r="M87" i="28"/>
  <c r="L87" i="28"/>
  <c r="O85" i="28"/>
  <c r="N85" i="28"/>
  <c r="M85" i="28"/>
  <c r="L85" i="28"/>
  <c r="O84" i="28"/>
  <c r="N84" i="28"/>
  <c r="M84" i="28"/>
  <c r="L84" i="28"/>
  <c r="O83" i="28"/>
  <c r="N83" i="28"/>
  <c r="M83" i="28"/>
  <c r="L83" i="28"/>
  <c r="O82" i="28"/>
  <c r="N82" i="28"/>
  <c r="M82" i="28"/>
  <c r="L82" i="28"/>
  <c r="O74" i="28"/>
  <c r="N74" i="28"/>
  <c r="M74" i="28"/>
  <c r="L74" i="28"/>
  <c r="O73" i="28"/>
  <c r="N73" i="28"/>
  <c r="M73" i="28"/>
  <c r="L73" i="28"/>
  <c r="O72" i="28"/>
  <c r="N72" i="28"/>
  <c r="M72" i="28"/>
  <c r="L72" i="28"/>
  <c r="O71" i="28"/>
  <c r="N71" i="28"/>
  <c r="M71" i="28"/>
  <c r="L71" i="28"/>
  <c r="O66" i="28"/>
  <c r="N66" i="28"/>
  <c r="M66" i="28"/>
  <c r="L66" i="28"/>
  <c r="O62" i="28"/>
  <c r="N62" i="28"/>
  <c r="M62" i="28"/>
  <c r="L62" i="28"/>
  <c r="O61" i="28"/>
  <c r="N61" i="28"/>
  <c r="M61" i="28"/>
  <c r="L61" i="28"/>
  <c r="O44" i="28"/>
  <c r="N44" i="28"/>
  <c r="M44" i="28"/>
  <c r="L44" i="28"/>
  <c r="O43" i="28"/>
  <c r="N43" i="28"/>
  <c r="M43" i="28"/>
  <c r="L43" i="28"/>
  <c r="O42" i="28"/>
  <c r="N42" i="28"/>
  <c r="M42" i="28"/>
  <c r="L42" i="28"/>
  <c r="O41" i="28"/>
  <c r="N41" i="28"/>
  <c r="M41" i="28"/>
  <c r="L41" i="28"/>
  <c r="O40" i="28"/>
  <c r="N40" i="28"/>
  <c r="M40" i="28"/>
  <c r="L40" i="28"/>
  <c r="O34" i="28"/>
  <c r="N34" i="28"/>
  <c r="M34" i="28"/>
  <c r="L34" i="28"/>
  <c r="O29" i="28"/>
  <c r="N29" i="28"/>
  <c r="M29" i="28"/>
  <c r="L29" i="28"/>
  <c r="O28" i="28"/>
  <c r="N28" i="28"/>
  <c r="M28" i="28"/>
  <c r="L28" i="28"/>
  <c r="O27" i="28"/>
  <c r="N27" i="28"/>
  <c r="M27" i="28"/>
  <c r="L27" i="28"/>
  <c r="O26" i="28"/>
  <c r="N26" i="28"/>
  <c r="M26" i="28"/>
  <c r="L26" i="28"/>
  <c r="O25" i="28"/>
  <c r="N25" i="28"/>
  <c r="M25" i="28"/>
  <c r="L25" i="28"/>
  <c r="O24" i="28"/>
  <c r="N24" i="28"/>
  <c r="M24" i="28"/>
  <c r="L24" i="28"/>
  <c r="O23" i="28"/>
  <c r="N23" i="28"/>
  <c r="M23" i="28"/>
  <c r="L23" i="28"/>
  <c r="O22" i="28"/>
  <c r="N22" i="28"/>
  <c r="M22" i="28"/>
  <c r="L22" i="28"/>
  <c r="O16" i="28"/>
  <c r="N16" i="28"/>
  <c r="M16" i="28"/>
  <c r="L16" i="28"/>
  <c r="O11" i="28"/>
  <c r="N11" i="28"/>
  <c r="M11" i="28"/>
  <c r="L11" i="28"/>
  <c r="O10" i="28"/>
  <c r="N10" i="28"/>
  <c r="M10" i="28"/>
  <c r="L10" i="28"/>
  <c r="O9" i="28"/>
  <c r="N9" i="28"/>
  <c r="M9" i="28"/>
  <c r="L9" i="28"/>
  <c r="O8" i="28"/>
  <c r="N8" i="28"/>
  <c r="M8" i="28"/>
  <c r="L8" i="28"/>
  <c r="O7" i="28"/>
  <c r="N7" i="28"/>
  <c r="M7" i="28"/>
  <c r="L7" i="28"/>
  <c r="N6" i="28"/>
  <c r="M6" i="28"/>
  <c r="I138" i="28" l="1"/>
  <c r="I120" i="28"/>
  <c r="I36" i="28"/>
  <c r="I14" i="28"/>
  <c r="I137" i="28"/>
  <c r="I119" i="28"/>
  <c r="I13" i="28"/>
  <c r="I40" i="28"/>
  <c r="I65" i="28"/>
  <c r="I87" i="28"/>
  <c r="I92" i="28"/>
  <c r="I29" i="28"/>
  <c r="I31" i="28"/>
  <c r="I107" i="28"/>
  <c r="I168" i="28"/>
  <c r="I173" i="28"/>
  <c r="I10" i="28"/>
  <c r="I177" i="28"/>
  <c r="I183" i="28"/>
  <c r="I187" i="28"/>
  <c r="I200" i="28"/>
  <c r="I213" i="28"/>
  <c r="I218" i="28"/>
  <c r="I262" i="28"/>
  <c r="I267" i="28"/>
  <c r="I274" i="28"/>
  <c r="I278" i="28"/>
  <c r="I321" i="28"/>
  <c r="I326" i="28"/>
  <c r="I28" i="28"/>
  <c r="I68" i="28"/>
  <c r="I84" i="28"/>
  <c r="I103" i="28"/>
  <c r="I105" i="28"/>
  <c r="I128" i="28"/>
  <c r="I15" i="28"/>
  <c r="I17" i="28"/>
  <c r="I24" i="28"/>
  <c r="I178" i="28"/>
  <c r="I194" i="28"/>
  <c r="I204" i="28"/>
  <c r="I209" i="28"/>
  <c r="I246" i="28"/>
  <c r="I285" i="28"/>
  <c r="I295" i="28"/>
  <c r="I317" i="28"/>
  <c r="I34" i="28"/>
  <c r="I44" i="28"/>
  <c r="I72" i="28"/>
  <c r="I94" i="28"/>
  <c r="I95" i="28"/>
  <c r="I112" i="28"/>
  <c r="I124" i="28"/>
  <c r="I126" i="28"/>
  <c r="I133" i="28"/>
  <c r="I142" i="28"/>
  <c r="I161" i="28"/>
  <c r="I166" i="28"/>
  <c r="I23" i="28"/>
  <c r="I27" i="28"/>
  <c r="I32" i="28"/>
  <c r="I71" i="28"/>
  <c r="I89" i="28"/>
  <c r="I96" i="28"/>
  <c r="I101" i="28"/>
  <c r="I104" i="28"/>
  <c r="I110" i="28"/>
  <c r="I125" i="28"/>
  <c r="I130" i="28"/>
  <c r="I143" i="28"/>
  <c r="I164" i="28"/>
  <c r="I171" i="28"/>
  <c r="I182" i="28"/>
  <c r="I186" i="28"/>
  <c r="I191" i="28"/>
  <c r="I198" i="28"/>
  <c r="I203" i="28"/>
  <c r="I207" i="28"/>
  <c r="I212" i="28"/>
  <c r="I217" i="28"/>
  <c r="I261" i="28"/>
  <c r="I266" i="28"/>
  <c r="I272" i="28"/>
  <c r="I277" i="28"/>
  <c r="I283" i="28"/>
  <c r="I288" i="28"/>
  <c r="I294" i="28"/>
  <c r="I313" i="28"/>
  <c r="I320" i="28"/>
  <c r="I325" i="28"/>
  <c r="I22" i="28"/>
  <c r="I26" i="28"/>
  <c r="I37" i="28"/>
  <c r="I41" i="28"/>
  <c r="I98" i="28"/>
  <c r="I108" i="28"/>
  <c r="I114" i="28"/>
  <c r="I129" i="28"/>
  <c r="I135" i="28"/>
  <c r="I170" i="28"/>
  <c r="I175" i="28"/>
  <c r="I181" i="28"/>
  <c r="I185" i="28"/>
  <c r="I190" i="28"/>
  <c r="I197" i="28"/>
  <c r="I202" i="28"/>
  <c r="I206" i="28"/>
  <c r="I211" i="28"/>
  <c r="I215" i="28"/>
  <c r="I248" i="28"/>
  <c r="I265" i="28"/>
  <c r="I271" i="28"/>
  <c r="I276" i="28"/>
  <c r="I282" i="28"/>
  <c r="I287" i="28"/>
  <c r="I292" i="28"/>
  <c r="I297" i="28"/>
  <c r="I319" i="28"/>
  <c r="I323" i="28"/>
  <c r="I8" i="28"/>
  <c r="I9" i="28"/>
  <c r="I16" i="28"/>
  <c r="I25" i="28"/>
  <c r="I42" i="28"/>
  <c r="I62" i="28"/>
  <c r="I66" i="28"/>
  <c r="I73" i="28"/>
  <c r="I82" i="28"/>
  <c r="I85" i="28"/>
  <c r="I113" i="28"/>
  <c r="I121" i="28"/>
  <c r="I134" i="28"/>
  <c r="I140" i="28"/>
  <c r="I163" i="28"/>
  <c r="I174" i="28"/>
  <c r="I180" i="28"/>
  <c r="I184" i="28"/>
  <c r="I189" i="28"/>
  <c r="I196" i="28"/>
  <c r="I201" i="28"/>
  <c r="I205" i="28"/>
  <c r="I210" i="28"/>
  <c r="I214" i="28"/>
  <c r="I219" i="28"/>
  <c r="I247" i="28"/>
  <c r="I263" i="28"/>
  <c r="I270" i="28"/>
  <c r="I275" i="28"/>
  <c r="I279" i="28"/>
  <c r="I286" i="28"/>
  <c r="I291" i="28"/>
  <c r="I296" i="28"/>
  <c r="I318" i="28"/>
  <c r="I322" i="28"/>
  <c r="I11" i="28"/>
  <c r="I7" i="28"/>
  <c r="I6" i="28"/>
  <c r="I38" i="28"/>
  <c r="I64" i="28"/>
  <c r="I83" i="28"/>
  <c r="I93" i="28"/>
  <c r="I102" i="28"/>
  <c r="I111" i="28"/>
  <c r="I123" i="28"/>
  <c r="I132" i="28"/>
  <c r="I141" i="28"/>
  <c r="I167" i="28"/>
  <c r="I176" i="28"/>
  <c r="I74" i="28"/>
  <c r="I91" i="28"/>
  <c r="I99" i="28"/>
  <c r="I61" i="28"/>
  <c r="I33" i="28"/>
  <c r="I43" i="28"/>
  <c r="I69" i="28"/>
  <c r="I88" i="28"/>
  <c r="I97" i="28"/>
  <c r="I106" i="28"/>
  <c r="I117" i="28"/>
  <c r="I127" i="28"/>
  <c r="I136" i="28"/>
  <c r="I162" i="28"/>
  <c r="I172" i="28"/>
  <c r="I18" i="28" l="1"/>
  <c r="I19" i="28"/>
  <c r="I20" i="28"/>
</calcChain>
</file>

<file path=xl/comments1.xml><?xml version="1.0" encoding="utf-8"?>
<comments xmlns="http://schemas.openxmlformats.org/spreadsheetml/2006/main">
  <authors>
    <author>Wezenbeek, M.J. (Marnix) (NATIN_EBIN)</author>
  </authors>
  <commentList>
    <comment ref="B115" authorId="0" shapeId="0">
      <text>
        <r>
          <rPr>
            <sz val="9"/>
            <color indexed="81"/>
            <rFont val="Tahoma"/>
            <family val="2"/>
          </rPr>
          <t>i.e, card-based payment transactions that meet the conditions specified by the European Commission in Q&amp;A 2018_4131 and Q&amp;A 2018_4031 and which are, as a result, considered as payee initiated and not subject to the requirement in Article 97 PSD2 to apply SCA</t>
        </r>
      </text>
    </comment>
  </commentList>
</comments>
</file>

<file path=xl/sharedStrings.xml><?xml version="1.0" encoding="utf-8"?>
<sst xmlns="http://schemas.openxmlformats.org/spreadsheetml/2006/main" count="650" uniqueCount="371">
  <si>
    <t>Field</t>
  </si>
  <si>
    <t>1.3.1</t>
  </si>
  <si>
    <t>1.3.1.1</t>
  </si>
  <si>
    <t>1.3.1.1.1</t>
  </si>
  <si>
    <t>1.3.1.1.2</t>
  </si>
  <si>
    <t>1.3.1.1.3</t>
  </si>
  <si>
    <t>1.3.1.2</t>
  </si>
  <si>
    <t>1.3.1.2.1</t>
  </si>
  <si>
    <t>1.3.1.2.2</t>
  </si>
  <si>
    <t>1.3.1.2.3</t>
  </si>
  <si>
    <t>1.3.1.2.4</t>
  </si>
  <si>
    <t>1.3.1.2.5</t>
  </si>
  <si>
    <t>1.3.1.2.6</t>
  </si>
  <si>
    <t>1.3.1.2.7</t>
  </si>
  <si>
    <t>1.3.1.2.8</t>
  </si>
  <si>
    <t>1.3.1.2.9</t>
  </si>
  <si>
    <t>1.3.2</t>
  </si>
  <si>
    <t>1.3.2.1</t>
  </si>
  <si>
    <t>1.3.2.1.1</t>
  </si>
  <si>
    <t>1.3.2.1.2</t>
  </si>
  <si>
    <t>1.3.2.1.3</t>
  </si>
  <si>
    <t>1.3.2.2</t>
  </si>
  <si>
    <t>1.3.2.2.1</t>
  </si>
  <si>
    <t>1.3.2.2.2</t>
  </si>
  <si>
    <t>1.3.2.2.3</t>
  </si>
  <si>
    <t>1.3.2.2.4</t>
  </si>
  <si>
    <t>1.3.2.2.5</t>
  </si>
  <si>
    <t>1.3.2.2.6</t>
  </si>
  <si>
    <t>1.3.2.2.7</t>
  </si>
  <si>
    <t>1.3.2.2.8</t>
  </si>
  <si>
    <t>Credit transfers</t>
  </si>
  <si>
    <t>Of which initiated by payment initiation service providers</t>
  </si>
  <si>
    <t>Of which initiated non-electronically</t>
  </si>
  <si>
    <t>Of which Initiated electronically</t>
  </si>
  <si>
    <t>Of which initiated via remote payment channel</t>
  </si>
  <si>
    <t>Of which authenticated via strong customer authentication</t>
  </si>
  <si>
    <t>of which fraudulent credit transfers by fraud types:</t>
  </si>
  <si>
    <t>Issuance of a payment order by the fraudster</t>
  </si>
  <si>
    <t>Modification of a payment order by the fraudster</t>
  </si>
  <si>
    <t>Manipulation of the payer by the fraudster to issue a payment order</t>
  </si>
  <si>
    <t>Of which authenticated via non-strong customer authentication</t>
  </si>
  <si>
    <t>of which broken down by reason for authentication via non-strong customer authentication</t>
  </si>
  <si>
    <t>Low value (Art.16 RTS)</t>
  </si>
  <si>
    <t>Payment to self (Art.15 RTS)</t>
  </si>
  <si>
    <t>Trusted beneficiary (Art.13 RTS)</t>
  </si>
  <si>
    <t>Recurring transaction (Art.14 RTS)</t>
  </si>
  <si>
    <t>Use of secure corporate payment processes or protocols (Art. 17 RTS)</t>
  </si>
  <si>
    <t>Transaction risk analysis (Art.18 RTS)</t>
  </si>
  <si>
    <t>Of which initiated via non-remote payment channel</t>
  </si>
  <si>
    <t>of which broken down by reason for non-strong customer authentication</t>
  </si>
  <si>
    <t>Contactless low value (Art. 11 RTS)</t>
  </si>
  <si>
    <t>Unattended terminal for transport or parking fares (Art. 12 RTS)</t>
  </si>
  <si>
    <t>The reporting payment service provider</t>
  </si>
  <si>
    <t>The Payment service user (payer)</t>
  </si>
  <si>
    <t>Others</t>
  </si>
  <si>
    <t>9.1PSP</t>
  </si>
  <si>
    <t>9.1PSU</t>
  </si>
  <si>
    <t>9.1O</t>
  </si>
  <si>
    <t>Marking</t>
  </si>
  <si>
    <t>Direct debits</t>
  </si>
  <si>
    <t>Of which consent given via an electronic mandate</t>
  </si>
  <si>
    <t>of which fraudulent direct debits by fraud type:</t>
  </si>
  <si>
    <t>Unauthorised payment transactions</t>
  </si>
  <si>
    <t>Manipulation of the payer by the fraudster to consent to a direct debit</t>
  </si>
  <si>
    <t>Of which consent given in another form than an electronic mandate</t>
  </si>
  <si>
    <t>Of which initiated electronically</t>
  </si>
  <si>
    <t>of which broken down by card function:</t>
  </si>
  <si>
    <t>Payments with cards with a debit function</t>
  </si>
  <si>
    <t>Payments with cards with a credit or delayed debit function</t>
  </si>
  <si>
    <t>of which fraudulent card payments by fraud types:</t>
  </si>
  <si>
    <t>Issuance of a payment order by a fraudster</t>
  </si>
  <si>
    <t>Lost or stolen card</t>
  </si>
  <si>
    <t>Card not received</t>
  </si>
  <si>
    <t>Counterfeit card</t>
  </si>
  <si>
    <t>Card details theft</t>
  </si>
  <si>
    <t>Other</t>
  </si>
  <si>
    <t>Manipulation of the payer to make a card payment</t>
  </si>
  <si>
    <t>Of which Authenticated via non-strong customer authentication</t>
  </si>
  <si>
    <t>Of which fraudulent direct debits by fraud type:</t>
  </si>
  <si>
    <t>Contactless low value (Art.11 RTS)</t>
  </si>
  <si>
    <t>Unattended terminal for transport or parking fares (Art.12 RTS)</t>
  </si>
  <si>
    <t>Of which acquired via a Remote channel</t>
  </si>
  <si>
    <t>Of which acquired via a non-remote channel</t>
  </si>
  <si>
    <t>Of which Authenticated via strong customer authentication</t>
  </si>
  <si>
    <t>Cash withdrawals</t>
  </si>
  <si>
    <t>Of which broken down by card function</t>
  </si>
  <si>
    <t>Issuance of a payment order (cash withdrawal) by the fraudster</t>
  </si>
  <si>
    <t>Manipulation of the payer to make a cash withdrawal</t>
  </si>
  <si>
    <t>E-money payment transactions</t>
  </si>
  <si>
    <t>Of which via remote payment initiation channel</t>
  </si>
  <si>
    <t>of which authenticated via strong customer authentication</t>
  </si>
  <si>
    <t>of which authenticated via non-strong customer authentication</t>
  </si>
  <si>
    <t>Payment to self (Art. 15 RTS)</t>
  </si>
  <si>
    <t>Of which via non-remote payment initiation channel</t>
  </si>
  <si>
    <t>Money remittances</t>
  </si>
  <si>
    <t>Payment transactions initiated by payment initiation service providers</t>
  </si>
  <si>
    <t>of which broken down by payment instrument</t>
  </si>
  <si>
    <t>8.1.1</t>
  </si>
  <si>
    <t>8.1.2</t>
  </si>
  <si>
    <t>8.2.1</t>
  </si>
  <si>
    <t>8.2.2</t>
  </si>
  <si>
    <t>8.3.1</t>
  </si>
  <si>
    <t>8.3.2</t>
  </si>
  <si>
    <t>6.1.1</t>
  </si>
  <si>
    <t>6.1.1.1</t>
  </si>
  <si>
    <t>6.1.1.2</t>
  </si>
  <si>
    <t>6.1.1.3</t>
  </si>
  <si>
    <t>6.1.2</t>
  </si>
  <si>
    <t>6.1.2.1</t>
  </si>
  <si>
    <t>6.1.2.2</t>
  </si>
  <si>
    <t>6.1.2.3</t>
  </si>
  <si>
    <t>6.1.2.4</t>
  </si>
  <si>
    <t>6.1.2.5</t>
  </si>
  <si>
    <t>6.1.2.6</t>
  </si>
  <si>
    <t>6.1.2.7</t>
  </si>
  <si>
    <t>6.1.2.8</t>
  </si>
  <si>
    <t>6.1.2.9</t>
  </si>
  <si>
    <t>6.2.1</t>
  </si>
  <si>
    <t>6.2.1.1</t>
  </si>
  <si>
    <t>6.2.1.2</t>
  </si>
  <si>
    <t>6.2.1.3</t>
  </si>
  <si>
    <t>6.2.2</t>
  </si>
  <si>
    <t>6.2.2.1</t>
  </si>
  <si>
    <t>6.2.2.2</t>
  </si>
  <si>
    <t>6.2.2.3</t>
  </si>
  <si>
    <t>6.2.2.4</t>
  </si>
  <si>
    <t>6.2.2.5</t>
  </si>
  <si>
    <t>6.2.2.6</t>
  </si>
  <si>
    <t>6.2.2.7</t>
  </si>
  <si>
    <t>4.2.1</t>
  </si>
  <si>
    <t>4.2.1.1.1</t>
  </si>
  <si>
    <t>4.2.1.1.2</t>
  </si>
  <si>
    <t>4.2.1.2</t>
  </si>
  <si>
    <t>4.2.1.2.1</t>
  </si>
  <si>
    <t>4.2.1.2.1.1</t>
  </si>
  <si>
    <t>4.2.1.2.1.2</t>
  </si>
  <si>
    <t>4.2.1.2.1.3</t>
  </si>
  <si>
    <t>4.2.1.2.1.4</t>
  </si>
  <si>
    <t>4.2.1.2.1.5</t>
  </si>
  <si>
    <t>4.2.1.2.2</t>
  </si>
  <si>
    <t>4.2.1.2.3</t>
  </si>
  <si>
    <t>4.2.1.3</t>
  </si>
  <si>
    <t>4.2.1.3.1</t>
  </si>
  <si>
    <t>4.2.1.3.1.1</t>
  </si>
  <si>
    <t>4.2.1.3.1.2</t>
  </si>
  <si>
    <t>4.2.1.3.1.3</t>
  </si>
  <si>
    <t>4.2.1.3.1.4</t>
  </si>
  <si>
    <t>4.2.1.3.1.5</t>
  </si>
  <si>
    <t>4.2.1.3.2</t>
  </si>
  <si>
    <t>4.2.1.3.3</t>
  </si>
  <si>
    <t>4.2.1.3.4</t>
  </si>
  <si>
    <t>4.2.1.3.5</t>
  </si>
  <si>
    <t>4.2.1.3.6</t>
  </si>
  <si>
    <t>4.2.2</t>
  </si>
  <si>
    <t>4.2.2.1.1</t>
  </si>
  <si>
    <t>4.2.2.1.2</t>
  </si>
  <si>
    <t>4.2.2.2</t>
  </si>
  <si>
    <t>4.2.2.2.1</t>
  </si>
  <si>
    <t>4.2.2.2.1.1</t>
  </si>
  <si>
    <t>4.2.2.2.1.2</t>
  </si>
  <si>
    <t>4.2.2.2.1.3</t>
  </si>
  <si>
    <t>4.2.2.2.1.4</t>
  </si>
  <si>
    <t>4.2.2.2.2</t>
  </si>
  <si>
    <t>4.2.2.2.3</t>
  </si>
  <si>
    <t>4.2.2.3</t>
  </si>
  <si>
    <t>4.2.2.3.1</t>
  </si>
  <si>
    <t>4.2.2.3.1.1</t>
  </si>
  <si>
    <t>4.2.2.3.1.2</t>
  </si>
  <si>
    <t>4.2.2.3.1.3</t>
  </si>
  <si>
    <t>4.2.2.3.1.4</t>
  </si>
  <si>
    <t>4.2.2.3.2</t>
  </si>
  <si>
    <t>4.2.2.3.3</t>
  </si>
  <si>
    <t>4.2.2.3.4</t>
  </si>
  <si>
    <t>4.2.2.3.5</t>
  </si>
  <si>
    <t>4.2.2.3.6</t>
  </si>
  <si>
    <t>3.2.1</t>
  </si>
  <si>
    <t>3.2.1.1.1</t>
  </si>
  <si>
    <t>3.2.1.1.2</t>
  </si>
  <si>
    <t>3.2.1.2</t>
  </si>
  <si>
    <t>3.2.1.2.1</t>
  </si>
  <si>
    <t>3.2.1.2.1.1</t>
  </si>
  <si>
    <t>3.2.1.2.1.2</t>
  </si>
  <si>
    <t>3.2.1.2.1.3</t>
  </si>
  <si>
    <t>3.2.1.2.1.4</t>
  </si>
  <si>
    <t>3.2.1.2.1.5</t>
  </si>
  <si>
    <t>3.2.1.2.2</t>
  </si>
  <si>
    <t>3.2.1.2.3</t>
  </si>
  <si>
    <t>3.2.1.3</t>
  </si>
  <si>
    <t>3.2.1.3.1</t>
  </si>
  <si>
    <t>3.2.1.3.1.1</t>
  </si>
  <si>
    <t>3.2.1.3.1.2</t>
  </si>
  <si>
    <t>3.2.1.3.1.3</t>
  </si>
  <si>
    <t>3.2.1.3.1.4</t>
  </si>
  <si>
    <t>3.2.1.3.1.5</t>
  </si>
  <si>
    <t>3.2.1.3.2</t>
  </si>
  <si>
    <t>3.2.1.3.3</t>
  </si>
  <si>
    <t>3.2.1.3.4</t>
  </si>
  <si>
    <t>3.2.1.3.5</t>
  </si>
  <si>
    <t>3.2.1.3.6</t>
  </si>
  <si>
    <t>3.2.1.3.7</t>
  </si>
  <si>
    <t>3.2.1.3.8</t>
  </si>
  <si>
    <t>3.2.2</t>
  </si>
  <si>
    <t>3.2.2.1.1</t>
  </si>
  <si>
    <t>3.2.2.1.2</t>
  </si>
  <si>
    <t>3.2.2.2</t>
  </si>
  <si>
    <t>3.2.2.2.1</t>
  </si>
  <si>
    <t>3.2.2.2.1.1</t>
  </si>
  <si>
    <t>3.2.2.2.1.2</t>
  </si>
  <si>
    <t>3.2.2.2.1.3</t>
  </si>
  <si>
    <t>3.2.2.2.1.4</t>
  </si>
  <si>
    <t>3.2.2.2.2</t>
  </si>
  <si>
    <t>3.2.2.2.3</t>
  </si>
  <si>
    <t>3.2.2.3</t>
  </si>
  <si>
    <t>3.2.2.3.1</t>
  </si>
  <si>
    <t>3.2.2.3.1.1</t>
  </si>
  <si>
    <t>3.2.2.3.1.2</t>
  </si>
  <si>
    <t>3.2.2.3.1.3</t>
  </si>
  <si>
    <t>3.2.2.3.1.4</t>
  </si>
  <si>
    <t>3.2.2.3.2</t>
  </si>
  <si>
    <t>3.2.2.3.3</t>
  </si>
  <si>
    <t>3.2.2.3.4</t>
  </si>
  <si>
    <t>3.2.2.3.5</t>
  </si>
  <si>
    <t>3.2.2.3.6</t>
  </si>
  <si>
    <t>3.2.2.3.7</t>
  </si>
  <si>
    <t>2.1.1.1</t>
  </si>
  <si>
    <t>2.1.1.2</t>
  </si>
  <si>
    <t>2.2.1.1</t>
  </si>
  <si>
    <t>2.2.1.2</t>
  </si>
  <si>
    <t>Card payments acquired (except cards with an e-money function only)</t>
  </si>
  <si>
    <t>Card payments issued (except cards with an e-money function only)</t>
  </si>
  <si>
    <t>Losses due to fraud per liability bearer (CT):</t>
  </si>
  <si>
    <t>Losses due to fraud per liability bearer (DD):</t>
  </si>
  <si>
    <t>The Payment service user (payee)</t>
  </si>
  <si>
    <t>9.2PSP</t>
  </si>
  <si>
    <t>9.2PSU</t>
  </si>
  <si>
    <t>9.2O</t>
  </si>
  <si>
    <t>Losses due to fraud per liability bearer (Card payments issued):</t>
  </si>
  <si>
    <t>9.3PSP</t>
  </si>
  <si>
    <t>9.3PSU</t>
  </si>
  <si>
    <t>9.3O</t>
  </si>
  <si>
    <t>Losses due to fraud per liability bearer (Card payments acquired):</t>
  </si>
  <si>
    <t>9.4PSP</t>
  </si>
  <si>
    <t>9.4PSU</t>
  </si>
  <si>
    <t>9.4O</t>
  </si>
  <si>
    <t>Losses due to fraud per liability bearer (Cash withdrawals):</t>
  </si>
  <si>
    <t>The Payment service user (account holder)</t>
  </si>
  <si>
    <t>9.5PSP</t>
  </si>
  <si>
    <t>9.5PSU</t>
  </si>
  <si>
    <t>9.5O</t>
  </si>
  <si>
    <t>Losses due to fraud per liability bearer (E-money):</t>
  </si>
  <si>
    <t>9.6PSP</t>
  </si>
  <si>
    <t>9.6PSU</t>
  </si>
  <si>
    <t>9.6O</t>
  </si>
  <si>
    <t>1.1</t>
  </si>
  <si>
    <t>1.2</t>
  </si>
  <si>
    <t>1.3</t>
  </si>
  <si>
    <t>2.1</t>
  </si>
  <si>
    <t>2.2</t>
  </si>
  <si>
    <t>3.1</t>
  </si>
  <si>
    <t>3.2</t>
  </si>
  <si>
    <t>4.1</t>
  </si>
  <si>
    <t>4.2</t>
  </si>
  <si>
    <t>5.1</t>
  </si>
  <si>
    <t>5.2</t>
  </si>
  <si>
    <t>6.1</t>
  </si>
  <si>
    <t>6.2</t>
  </si>
  <si>
    <t>8.1</t>
  </si>
  <si>
    <t>8.2</t>
  </si>
  <si>
    <t>F_FIELD</t>
  </si>
  <si>
    <t>F_TOTALVOLUME</t>
  </si>
  <si>
    <t>F_TOTALVALUE</t>
  </si>
  <si>
    <t>F_FRAUDVOLUME</t>
  </si>
  <si>
    <t>F_FRAUDVALUE</t>
  </si>
  <si>
    <t>F_LOSSES</t>
  </si>
  <si>
    <t>PERIOD</t>
  </si>
  <si>
    <t>VERSION</t>
  </si>
  <si>
    <t>{YYYY}{MM}{DD}</t>
  </si>
  <si>
    <t>GEOGRAPHICAL DIMENSION</t>
  </si>
  <si>
    <t>IX</t>
  </si>
  <si>
    <t>OX</t>
  </si>
  <si>
    <t>NL</t>
  </si>
  <si>
    <t>Field Code</t>
  </si>
  <si>
    <t>Explanation</t>
  </si>
  <si>
    <t>Corresponding Country</t>
  </si>
  <si>
    <t>Corresponding country name</t>
  </si>
  <si>
    <t>Item code in the EBA GL</t>
  </si>
  <si>
    <t>Payment transactions volume</t>
  </si>
  <si>
    <t>Cross‐border within the EEA</t>
  </si>
  <si>
    <t>Payment transactions value</t>
  </si>
  <si>
    <t>Cross‐border outside the EEA</t>
  </si>
  <si>
    <t>Fraudulent payment transactions volume</t>
  </si>
  <si>
    <t>Fraudulent payment transactions value</t>
  </si>
  <si>
    <t>F_REGION</t>
  </si>
  <si>
    <t>Corresponding country</t>
  </si>
  <si>
    <t>Losses due to fraud per liability bearer</t>
  </si>
  <si>
    <t>NETHERLANDS</t>
  </si>
  <si>
    <t>Abbreviation</t>
  </si>
  <si>
    <t>Full name</t>
  </si>
  <si>
    <t>Pva</t>
  </si>
  <si>
    <t>Pvo</t>
  </si>
  <si>
    <t>Fva</t>
  </si>
  <si>
    <t>Fvo</t>
  </si>
  <si>
    <t>Rule type</t>
  </si>
  <si>
    <t>Description</t>
  </si>
  <si>
    <t xml:space="preserve">Periode </t>
  </si>
  <si>
    <t>Stands for the end of the date of the reporting period (e.g. 20190630)</t>
  </si>
  <si>
    <t>Data rejected if the rule is not respected</t>
  </si>
  <si>
    <t>v1.1</t>
  </si>
  <si>
    <t>Version</t>
  </si>
  <si>
    <t>Initial version</t>
  </si>
  <si>
    <t>Unintented protected cell bugfix</t>
  </si>
  <si>
    <t>v1.2</t>
  </si>
  <si>
    <t>v1.3</t>
  </si>
  <si>
    <t>v1.4</t>
  </si>
  <si>
    <t>3.2.1.3.9</t>
  </si>
  <si>
    <t>3.2.1.3.10</t>
  </si>
  <si>
    <t>Merchant initiated transactions (*)</t>
  </si>
  <si>
    <t>3.2.2.3.8</t>
  </si>
  <si>
    <t>4.2.1.3.7</t>
  </si>
  <si>
    <t>4.2.1.3.8</t>
  </si>
  <si>
    <t>Merchant initiated transactions</t>
  </si>
  <si>
    <t>4.2.2.3.7</t>
  </si>
  <si>
    <t>Of which cash withdrawals with cards with a debit function</t>
  </si>
  <si>
    <t>Of which cash withdrawals with cards with a credit or delayed debit function</t>
  </si>
  <si>
    <t>of which fraudulent cash wihdrawals by fraud types:</t>
  </si>
  <si>
    <t>6.1.2.10</t>
  </si>
  <si>
    <t>6.1.2.11</t>
  </si>
  <si>
    <t>6.2.2.8</t>
  </si>
  <si>
    <t>Validation</t>
  </si>
  <si>
    <t>1.2 + 1.3 = 1; 1.1 does not equate 1 but is a subset of 1</t>
  </si>
  <si>
    <t>1.3.1 + 1.3.2 = 1.3</t>
  </si>
  <si>
    <t>1.3.1.1 + 1.3.1.2 = 1.3.1</t>
  </si>
  <si>
    <t>1.3.2.1 + 1.3.2.2 = 1.3.2</t>
  </si>
  <si>
    <t>1.3.1.2.4 + 1.3.1.2.5 + 1.3.1.2.6 + 1.3.1.2.7 + 1.3.1.2.8 + 1.3.1.2.9 = 1.3.1.</t>
  </si>
  <si>
    <t>1.3.2.2.4 + 1.3.2.2.5 + 1.3.2.2.6 + 1.3.2.2.7 + 1.3.2.2.8 = 1.3.2.2</t>
  </si>
  <si>
    <t>2.1 + 2.2 = 2</t>
  </si>
  <si>
    <t>2.1.1.1 + 2.1.1.2 = fraudulent payment transaction figure of 2.1</t>
  </si>
  <si>
    <t>2.2.1.1 + 2.2.1.2 = fraudulent payment transaction figure of 2.2</t>
  </si>
  <si>
    <t>3.1 + 3.2 = 3</t>
  </si>
  <si>
    <t>3.2.1 + 3.2.2 = 3.2</t>
  </si>
  <si>
    <t>3.2.1.1.1 + 3.2.1.1.2 = 3.2.1; 3.2.2.1.1 + 3.2.2.1.2 = 3.2.2</t>
  </si>
  <si>
    <t>3.2.1.2 + 3.2.1.3 = 3.2.1; 3.2.2.2 + 3.2.2.3 = 3.2.2</t>
  </si>
  <si>
    <t>►A1 3.2.1.3.4 + 3.2.1.3.5 + 3.2.1.3.6 + 3.2.1.3.7 + 3.2.1.3.8 + 3.2.1.3.9 + 3.2.1.3.10 = 3.2.1.3; 3.2.2.3.4 + 3.2.2.3.5 + 3.2.2.3.6 + 3.2.2.3.7 + 3.2.2.3.8 = 3.2.2.3</t>
  </si>
  <si>
    <t>4.1 + 4.2 = 4</t>
  </si>
  <si>
    <t>4.2.1 + 4.2.2 = 4.2</t>
  </si>
  <si>
    <t>4.2.1.1.1 + 4.2.1.1.2 = 4.2.1; 4.2.2.1.1 + 4.2.2.1.2 = 4.2.2</t>
  </si>
  <si>
    <t>4.2.1.2 + 4.2.1.3 = 4.2.1; 4.2.2.2 + 4.2.2.3 = 4.2.2</t>
  </si>
  <si>
    <t>►A1 4.2.1.3.4 + 4.2.1.3.5 + 4.2.1.3.6 + 4.2.1.3.7 + 4.2.1.3.8 = 4.2.1.3; 4.2.2.3.4 + 4.2.2.3.5+ 4.2.2.3.6 + 4.2.2.3.7 = 4.2.2.3</t>
  </si>
  <si>
    <t>5.1 + 5.2 = 5</t>
  </si>
  <si>
    <t>5.3.1 + 5.3.2 = 5</t>
  </si>
  <si>
    <t>5.3.1.1 + 5.3.1.2 + 5.3.1.3 + 5.3.1.4 = 5.3.1</t>
  </si>
  <si>
    <t>5.3.1</t>
  </si>
  <si>
    <t>5.3.1.1</t>
  </si>
  <si>
    <t>5.3.1.2</t>
  </si>
  <si>
    <t>5.3.1.3</t>
  </si>
  <si>
    <t>5.3.1.4</t>
  </si>
  <si>
    <t>5.3.2</t>
  </si>
  <si>
    <t>6.1 + 6.2 = 6</t>
  </si>
  <si>
    <t>6.1.1 + 6.1.2 = 6.1; 6.2.1 + 6.2.2 = 6.2</t>
  </si>
  <si>
    <t>►A1 6.1.2.4 + 6.1.2.5 + 6.1.2.6 + 6.1.2.7 + 6.1.2.8 + 6.1.2.9 + 6.1.2.10 + 6.1.2.11 = 6.1.2; 6.2.2.4 + 6.2.2.5 + 6.2.2.6 + 6.2.2.7 + 6.2.2.8 = 6.2.2</t>
  </si>
  <si>
    <t>8.1 + 8.2 = 8</t>
  </si>
  <si>
    <t>8.3.1 + 8.3.2 = 8</t>
  </si>
  <si>
    <t>8.1.1 + 8.1.2 = 8.1</t>
  </si>
  <si>
    <t>8.2.1 + 8.2.2 = 8.2</t>
  </si>
  <si>
    <t>Updated EBA guidelines. Included validation rules</t>
  </si>
  <si>
    <t>1.3.1.1.1 + 1.3.1.1.2 + 1.3.1.1.3 = fraudulent payment transaction figure of 1.3.1.1; 
1.3.1.2.1 + 1.3.1.2.2 + 1.3.1.2.3 = fraudulent payment transaction figure of 1.3.1.2; 
1.3.2.1.1 + 1.3.2.1.2 + 1.3.2.1.3 = fraudulent payment transaction figure of 1.3.2.1; 
1.3.2.2.1 + 1.3.2.2.2 + 1.3.2.2.3 = fraudulent payment transaction figure of 1.3.2.2</t>
  </si>
  <si>
    <t>3.2.1.2.1 + 3.2.1.2.2 + 3.2.1.2.3 = fraudulent payment transaction figure of 3.2.1.2; 
3.2.1.3.1 + 3.2.1.3.2 + 3.2.1.3.3 = fraudulent payment transaction figure of 3.2.1.3; 
3.2.2.2.1 + 3.2.2.2.2 + 3.2.2.2.3 = fraudulent payment transaction figure of 3.2.2.2; 
3.2.2.3.1 + 3.2.2.3.2 + 3.2.2.3.3 = fraudulent payment transaction figure of 3.2.2.3</t>
  </si>
  <si>
    <t>3.2.1.2.1.1 + 3.2.1.2.1.2 + 3.2.1.2.1.3 + 3.2.1.2.1.4 + 3.2.1.2.1.5 = fraudulent payment transaction figure of 3.2.1.2.1; 
3.2.1.3.1.1 + 3.2.1.3.1.2 + 3.2.1.3.1.3 + 3.2.1.3.1.4 + 3.2.1.3.1.5 = fraudulent payment transaction figure of 3.2.1.3.1; 
3.2.2.2.1.1 + 3.2.2.2.1.2 + 3.2.2.2.1.3 + 3.2.2.2.1.4 = fraudulent payment transaction figure of 3.2.2.2.1; 
3.2.2.3.1.1 + 3.2.2.3.1.2 + 3.2.2.3.1.3 + 3.2.2.3.1.4 = fraudulent payment transaction figure of 3.2.2.3.1</t>
  </si>
  <si>
    <t>4.2.1.2.1 + 4.2.1.2.2 + 4.2.1.2.3 = fraudulent payment transaction figure of 4.2.1.2; 
4.2.1.3.1 + 4.2.1.3.2 + 4.2.1.3.3 = fraudulent payment transaction figure of 4.2.1.3;
4.2.2.2.1 + 4.2.2.2.2 + 4.2.2.2.3 = fraudulent payment transaction figure of 4.2.2.2;
4.2.2.3.1 + 4.2.2.3.2 + 4.2.2.3.3 = fraudulent payment transaction figure of 4.2.2.3</t>
  </si>
  <si>
    <t>4.2.1.2.1.1 + 4.2.1.2.1.2 + 4.2.1.2.1.3 + 4.2.1.2.1.4 + 4.2.1.2.1.5 = fraudulent payment transaction figure of 4.2.1.2.1; 
4.2.1.3.1.1 + 4.2.1.3.1.2 + 4.2.1.3.1.3 + 4.2.1.3.1.4 + 4.2.1.3.1.5 = fraudulent payment transaction figure of 4.2.1.3.1;
4.2.2.2.1.1 + 4.2.2.2.1.2 + 4.2.2.2.1.3 + 4.2.2.2.1.4 = fraudulent payment transaction figure of 4.2.2.2.1; 
4.2.2.3.1.1 + 4.2.2.3.1.2 + 4.2.2.3.1.3 + 4.2.2.3.1.4 = fraudulent payment transaction figure of 4.2.2.3.1</t>
  </si>
  <si>
    <t>6.1.1.1 + 6.1.1.2 + 6.1.1.3 = fraudulent payment transaction figure of 6.1.1; 
6.1.2.1+ 6.1.2.2 + 6.1.2.3 = fraudulent payment transaction figure of 6.1.2;
6.2.1.1 + 6.2.1.2 + 6.2.1.3 = fraudulent payment transaction figure of 6.2.1; 
6.2.2.1 + 6.2.2.2 + 6.2.2.3 = fraudulent payment transaction figure of 6.2.2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</si>
</sst>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7C491"/>
        <bgColor indexed="64"/>
      </patternFill>
    </fill>
    <fill>
      <patternFill patternType="solid">
        <fgColor rgb="FFF7C491"/>
        <bgColor indexed="0"/>
      </patternFill>
    </fill>
    <fill>
      <patternFill patternType="solid">
        <fgColor theme="6" tint="0.59999389629810485"/>
        <bgColor indexed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9" fillId="9" borderId="0" applyNumberFormat="0" applyBorder="0" applyAlignment="0" applyProtection="0"/>
  </cellStyleXfs>
  <cellXfs count="75">
    <xf numFmtId="0" fontId="0" fillId="0" borderId="0" xfId="0"/>
    <xf numFmtId="0" fontId="1" fillId="0" borderId="1" xfId="2" applyFont="1" applyFill="1" applyBorder="1" applyAlignment="1" applyProtection="1">
      <alignment horizontal="left"/>
    </xf>
    <xf numFmtId="0" fontId="1" fillId="0" borderId="2" xfId="2" applyFont="1" applyFill="1" applyBorder="1" applyAlignment="1" applyProtection="1">
      <alignment horizontal="left"/>
    </xf>
    <xf numFmtId="0" fontId="1" fillId="0" borderId="0" xfId="2" applyFont="1" applyFill="1" applyBorder="1" applyAlignment="1" applyProtection="1"/>
    <xf numFmtId="0" fontId="1" fillId="0" borderId="2" xfId="2" applyFont="1" applyFill="1" applyBorder="1" applyAlignment="1" applyProtection="1"/>
    <xf numFmtId="0" fontId="1" fillId="0" borderId="1" xfId="2" applyFont="1" applyFill="1" applyBorder="1" applyAlignment="1" applyProtection="1"/>
    <xf numFmtId="0" fontId="1" fillId="3" borderId="1" xfId="2" applyFont="1" applyFill="1" applyBorder="1" applyAlignment="1" applyProtection="1">
      <alignment horizontal="left"/>
    </xf>
    <xf numFmtId="0" fontId="1" fillId="0" borderId="3" xfId="2" applyFont="1" applyFill="1" applyBorder="1" applyAlignment="1" applyProtection="1">
      <alignment horizontal="left"/>
    </xf>
    <xf numFmtId="0" fontId="1" fillId="0" borderId="1" xfId="1" applyFont="1" applyFill="1" applyBorder="1" applyAlignment="1" applyProtection="1"/>
    <xf numFmtId="0" fontId="3" fillId="0" borderId="1" xfId="1" applyFont="1" applyFill="1" applyBorder="1" applyAlignment="1" applyProtection="1"/>
    <xf numFmtId="0" fontId="1" fillId="4" borderId="1" xfId="2" applyFont="1" applyFill="1" applyBorder="1" applyAlignment="1" applyProtection="1">
      <alignment horizontal="left"/>
    </xf>
    <xf numFmtId="0" fontId="5" fillId="4" borderId="1" xfId="2" applyFont="1" applyFill="1" applyBorder="1" applyAlignment="1" applyProtection="1">
      <alignment wrapText="1"/>
    </xf>
    <xf numFmtId="0" fontId="1" fillId="5" borderId="1" xfId="2" applyFont="1" applyFill="1" applyBorder="1" applyAlignment="1" applyProtection="1">
      <alignment horizontal="center"/>
    </xf>
    <xf numFmtId="0" fontId="1" fillId="6" borderId="1" xfId="2" applyFont="1" applyFill="1" applyBorder="1" applyAlignment="1" applyProtection="1">
      <alignment horizontal="center"/>
    </xf>
    <xf numFmtId="0" fontId="1" fillId="6" borderId="1" xfId="1" applyFont="1" applyFill="1" applyBorder="1" applyAlignment="1" applyProtection="1">
      <alignment horizontal="center"/>
    </xf>
    <xf numFmtId="0" fontId="1" fillId="6" borderId="1" xfId="1" applyFont="1" applyFill="1" applyBorder="1" applyAlignment="1" applyProtection="1"/>
    <xf numFmtId="0" fontId="0" fillId="0" borderId="1" xfId="0" applyBorder="1"/>
    <xf numFmtId="0" fontId="2" fillId="0" borderId="0" xfId="0" applyFont="1" applyFill="1" applyBorder="1" applyAlignment="1" applyProtection="1"/>
    <xf numFmtId="0" fontId="1" fillId="0" borderId="0" xfId="1" applyFont="1" applyFill="1" applyBorder="1" applyAlignment="1" applyProtection="1"/>
    <xf numFmtId="0" fontId="2" fillId="0" borderId="0" xfId="0" applyFont="1" applyFill="1" applyAlignment="1" applyProtection="1"/>
    <xf numFmtId="0" fontId="8" fillId="8" borderId="1" xfId="0" applyFont="1" applyFill="1" applyBorder="1"/>
    <xf numFmtId="0" fontId="2" fillId="0" borderId="1" xfId="0" applyFont="1" applyBorder="1"/>
    <xf numFmtId="0" fontId="1" fillId="0" borderId="5" xfId="1" applyFont="1" applyFill="1" applyBorder="1" applyAlignment="1" applyProtection="1"/>
    <xf numFmtId="0" fontId="1" fillId="0" borderId="6" xfId="1" applyFont="1" applyFill="1" applyBorder="1" applyAlignment="1" applyProtection="1"/>
    <xf numFmtId="0" fontId="1" fillId="0" borderId="8" xfId="1" applyFont="1" applyFill="1" applyBorder="1" applyAlignment="1" applyProtection="1"/>
    <xf numFmtId="0" fontId="2" fillId="0" borderId="7" xfId="0" applyFont="1" applyFill="1" applyBorder="1" applyAlignment="1" applyProtection="1"/>
    <xf numFmtId="0" fontId="1" fillId="0" borderId="7" xfId="1" applyNumberFormat="1" applyFont="1" applyFill="1" applyBorder="1" applyAlignment="1"/>
    <xf numFmtId="0" fontId="1" fillId="0" borderId="9" xfId="1" applyFont="1" applyFill="1" applyBorder="1" applyAlignment="1" applyProtection="1"/>
    <xf numFmtId="0" fontId="4" fillId="8" borderId="4" xfId="0" applyFont="1" applyFill="1" applyBorder="1" applyAlignment="1" applyProtection="1"/>
    <xf numFmtId="0" fontId="4" fillId="8" borderId="0" xfId="0" applyFont="1" applyFill="1" applyAlignment="1" applyProtection="1"/>
    <xf numFmtId="0" fontId="0" fillId="0" borderId="0" xfId="0" applyBorder="1"/>
    <xf numFmtId="0" fontId="4" fillId="8" borderId="1" xfId="0" applyFont="1" applyFill="1" applyBorder="1"/>
    <xf numFmtId="0" fontId="2" fillId="0" borderId="1" xfId="0" applyFont="1" applyBorder="1" applyAlignment="1">
      <alignment wrapText="1"/>
    </xf>
    <xf numFmtId="0" fontId="0" fillId="7" borderId="1" xfId="0" applyFill="1" applyBorder="1" applyAlignment="1" applyProtection="1"/>
    <xf numFmtId="0" fontId="0" fillId="0" borderId="0" xfId="0" applyProtection="1"/>
    <xf numFmtId="0" fontId="0" fillId="0" borderId="0" xfId="0" applyFill="1" applyProtection="1"/>
    <xf numFmtId="0" fontId="0" fillId="8" borderId="1" xfId="0" applyFill="1" applyBorder="1" applyProtection="1"/>
    <xf numFmtId="0" fontId="0" fillId="0" borderId="0" xfId="0" applyAlignment="1" applyProtection="1"/>
    <xf numFmtId="0" fontId="0" fillId="0" borderId="0" xfId="0" applyAlignment="1" applyProtection="1"/>
    <xf numFmtId="0" fontId="6" fillId="0" borderId="0" xfId="0" applyFont="1" applyAlignment="1" applyProtection="1"/>
    <xf numFmtId="0" fontId="6" fillId="0" borderId="0" xfId="0" applyFont="1" applyFill="1" applyAlignment="1" applyProtection="1"/>
    <xf numFmtId="0" fontId="0" fillId="0" borderId="0" xfId="0" applyFill="1" applyAlignment="1" applyProtection="1"/>
    <xf numFmtId="0" fontId="7" fillId="0" borderId="0" xfId="0" applyFont="1" applyAlignment="1" applyProtection="1"/>
    <xf numFmtId="0" fontId="2" fillId="0" borderId="0" xfId="0" applyFont="1" applyAlignment="1" applyProtection="1"/>
    <xf numFmtId="0" fontId="7" fillId="0" borderId="0" xfId="0" applyFont="1" applyFill="1" applyAlignment="1" applyProtection="1"/>
    <xf numFmtId="0" fontId="4" fillId="4" borderId="1" xfId="0" applyFont="1" applyFill="1" applyBorder="1" applyAlignment="1" applyProtection="1"/>
    <xf numFmtId="0" fontId="2" fillId="0" borderId="1" xfId="0" applyFont="1" applyBorder="1" applyAlignment="1" applyProtection="1"/>
    <xf numFmtId="0" fontId="4" fillId="4" borderId="1" xfId="0" applyFont="1" applyFill="1" applyBorder="1" applyProtection="1"/>
    <xf numFmtId="0" fontId="0" fillId="0" borderId="1" xfId="0" applyBorder="1" applyAlignment="1" applyProtection="1"/>
    <xf numFmtId="0" fontId="0" fillId="0" borderId="1" xfId="0" applyFill="1" applyBorder="1" applyAlignment="1" applyProtection="1"/>
    <xf numFmtId="0" fontId="0" fillId="4" borderId="1" xfId="0" applyFill="1" applyBorder="1" applyAlignment="1" applyProtection="1">
      <alignment horizontal="left"/>
    </xf>
    <xf numFmtId="0" fontId="0" fillId="0" borderId="1" xfId="0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1" xfId="0" applyFill="1" applyBorder="1" applyAlignment="1" applyProtection="1">
      <alignment horizontal="left"/>
    </xf>
    <xf numFmtId="0" fontId="0" fillId="0" borderId="0" xfId="0" applyBorder="1" applyAlignment="1" applyProtection="1"/>
    <xf numFmtId="0" fontId="2" fillId="0" borderId="0" xfId="0" applyFont="1" applyBorder="1" applyAlignment="1" applyProtection="1"/>
    <xf numFmtId="0" fontId="1" fillId="0" borderId="1" xfId="2" applyFont="1" applyFill="1" applyBorder="1" applyAlignment="1" applyProtection="1">
      <protection locked="0"/>
    </xf>
    <xf numFmtId="0" fontId="0" fillId="0" borderId="1" xfId="0" applyFont="1" applyFill="1" applyBorder="1"/>
    <xf numFmtId="0" fontId="2" fillId="0" borderId="1" xfId="0" applyFont="1" applyFill="1" applyBorder="1"/>
    <xf numFmtId="0" fontId="0" fillId="0" borderId="0" xfId="0" applyAlignment="1" applyProtection="1"/>
    <xf numFmtId="0" fontId="0" fillId="0" borderId="0" xfId="0" applyAlignment="1" applyProtection="1"/>
    <xf numFmtId="0" fontId="1" fillId="0" borderId="0" xfId="2" applyFont="1" applyFill="1" applyBorder="1" applyAlignment="1" applyProtection="1">
      <alignment horizontal="left"/>
    </xf>
    <xf numFmtId="0" fontId="1" fillId="0" borderId="0" xfId="2" applyFont="1" applyFill="1" applyBorder="1" applyAlignment="1" applyProtection="1">
      <protection locked="0"/>
    </xf>
    <xf numFmtId="0" fontId="1" fillId="0" borderId="0" xfId="1" applyFont="1" applyFill="1" applyBorder="1" applyAlignment="1" applyProtection="1">
      <protection locked="0"/>
    </xf>
    <xf numFmtId="0" fontId="1" fillId="8" borderId="1" xfId="1" applyFont="1" applyFill="1" applyBorder="1" applyAlignment="1" applyProtection="1"/>
    <xf numFmtId="0" fontId="1" fillId="0" borderId="1" xfId="1" applyFont="1" applyFill="1" applyBorder="1" applyAlignment="1" applyProtection="1">
      <alignment vertical="top" wrapText="1"/>
    </xf>
    <xf numFmtId="0" fontId="2" fillId="0" borderId="1" xfId="0" applyFont="1" applyBorder="1" applyAlignment="1" applyProtection="1">
      <alignment wrapText="1"/>
    </xf>
    <xf numFmtId="0" fontId="9" fillId="9" borderId="1" xfId="3" applyBorder="1" applyAlignment="1" applyProtection="1"/>
    <xf numFmtId="0" fontId="2" fillId="0" borderId="1" xfId="0" applyFont="1" applyBorder="1" applyProtection="1">
      <protection locked="0"/>
    </xf>
    <xf numFmtId="49" fontId="2" fillId="0" borderId="1" xfId="0" applyNumberFormat="1" applyFont="1" applyBorder="1" applyProtection="1"/>
    <xf numFmtId="0" fontId="0" fillId="0" borderId="1" xfId="0" applyBorder="1" applyProtection="1">
      <protection locked="0"/>
    </xf>
    <xf numFmtId="0" fontId="1" fillId="3" borderId="1" xfId="2" applyFont="1" applyFill="1" applyBorder="1" applyAlignment="1" applyProtection="1">
      <alignment horizontal="left"/>
      <protection locked="0"/>
    </xf>
    <xf numFmtId="0" fontId="0" fillId="0" borderId="0" xfId="0" applyAlignment="1" applyProtection="1"/>
    <xf numFmtId="0" fontId="0" fillId="0" borderId="0" xfId="0" applyBorder="1" applyAlignment="1" applyProtection="1"/>
    <xf numFmtId="0" fontId="1" fillId="2" borderId="0" xfId="2" applyFont="1" applyFill="1" applyBorder="1" applyAlignment="1" applyProtection="1">
      <alignment horizontal="center"/>
    </xf>
  </cellXfs>
  <cellStyles count="4">
    <cellStyle name="Bad" xfId="3" builtinId="27"/>
    <cellStyle name="Normal" xfId="0" builtinId="0"/>
    <cellStyle name="Normal_Drop-down" xfId="1"/>
    <cellStyle name="Normal_Sheet1_OSCAR_Schema_1.1" xfId="2"/>
  </cellStyles>
  <dxfs count="8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8"/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8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8"/>
          <bgColor auto="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8"/>
          <bgColor auto="1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FF7C80"/>
      <color rgb="FFF7C491"/>
      <color rgb="FFF3D5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3" displayName="Table13" ref="E1:E4" totalsRowShown="0" headerRowDxfId="80" dataDxfId="79" tableBorderDxfId="78" dataCellStyle="Normal_Drop-down">
  <autoFilter ref="E1:E4"/>
  <tableColumns count="1">
    <tableColumn id="1" name="Corresponding country name" dataDxfId="77" dataCellStyle="Normal_Drop-down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e14" displayName="Table14" ref="A1:A8" totalsRowShown="0" headerRowDxfId="76" dataDxfId="75" tableBorderDxfId="74" dataCellStyle="Normal_Drop-down">
  <autoFilter ref="A1:A8"/>
  <tableColumns count="1">
    <tableColumn id="1" name="Field Code" dataDxfId="73" dataCellStyle="Normal_Drop-down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Table149" displayName="Table149" ref="B1:B8" totalsRowShown="0" headerRowDxfId="72" dataDxfId="71" tableBorderDxfId="70" dataCellStyle="Normal_Drop-down">
  <autoFilter ref="B1:B8"/>
  <tableColumns count="1">
    <tableColumn id="1" name="Explanation" dataDxfId="69" dataCellStyle="Normal_Drop-down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Table16" displayName="Table16" ref="D1:D4" totalsRowShown="0" headerRowDxfId="68" dataDxfId="66" headerRowBorderDxfId="67" tableBorderDxfId="65" totalsRowBorderDxfId="64" dataCellStyle="Normal_Drop-down">
  <autoFilter ref="D1:D4"/>
  <tableColumns count="1">
    <tableColumn id="1" name="Corresponding Country" dataDxfId="63" dataCellStyle="Normal_Drop-down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T365"/>
  <sheetViews>
    <sheetView showGridLines="0" tabSelected="1" zoomScaleNormal="100" workbookViewId="0">
      <selection activeCell="B1" sqref="B1"/>
    </sheetView>
  </sheetViews>
  <sheetFormatPr defaultColWidth="9.140625" defaultRowHeight="12.75" x14ac:dyDescent="0.2"/>
  <cols>
    <col min="1" max="1" width="28.42578125" style="34" bestFit="1" customWidth="1"/>
    <col min="2" max="2" width="102.85546875" style="34" bestFit="1" customWidth="1"/>
    <col min="3" max="3" width="16.85546875" style="34" bestFit="1" customWidth="1"/>
    <col min="4" max="4" width="15.140625" style="34" bestFit="1" customWidth="1"/>
    <col min="5" max="5" width="17.5703125" style="34" bestFit="1" customWidth="1"/>
    <col min="6" max="6" width="15.7109375" style="34" bestFit="1" customWidth="1"/>
    <col min="7" max="7" width="7.85546875" style="34" customWidth="1"/>
    <col min="8" max="8" width="35.7109375" style="34" bestFit="1" customWidth="1"/>
    <col min="9" max="9" width="19.42578125" style="34" customWidth="1"/>
    <col min="10" max="10" width="34.5703125" style="34" customWidth="1"/>
    <col min="11" max="11" width="9.140625" style="34"/>
    <col min="12" max="12" width="10.7109375" style="34" bestFit="1" customWidth="1"/>
    <col min="13" max="13" width="9.140625" style="34"/>
    <col min="14" max="14" width="10.7109375" style="34" bestFit="1" customWidth="1"/>
    <col min="15" max="15" width="9.140625" style="34"/>
    <col min="16" max="17" width="9.140625" style="35"/>
    <col min="18" max="16384" width="9.140625" style="34"/>
  </cols>
  <sheetData>
    <row r="1" spans="1:46" x14ac:dyDescent="0.2">
      <c r="A1" s="33" t="s">
        <v>274</v>
      </c>
      <c r="B1" s="68" t="s">
        <v>276</v>
      </c>
      <c r="C1" s="37" t="str">
        <f>IF(AND(NOT(B1="{YYYY}{MM}{DD}"),NOT(ISBLANK(B1))),"","Vul een periode in in de volgende structuur {YYYY}{MM}{DD} dus bijvoorbeeld 20191231")</f>
        <v>Vul een periode in in de volgende structuur {YYYY}{MM}{DD} dus bijvoorbeeld 20191231</v>
      </c>
    </row>
    <row r="2" spans="1:46" x14ac:dyDescent="0.2">
      <c r="A2" s="33" t="s">
        <v>275</v>
      </c>
      <c r="B2" s="69" t="s">
        <v>313</v>
      </c>
    </row>
    <row r="3" spans="1:46" x14ac:dyDescent="0.2">
      <c r="A3" s="36" t="s">
        <v>277</v>
      </c>
      <c r="B3" s="70"/>
      <c r="C3" s="37" t="str">
        <f>IF(OR(B3="NL",B3="IX",B3="OX"),"","Kies een geografische uitsplitsing: NL, IX of OX")</f>
        <v>Kies een geografische uitsplitsing: NL, IX of OX</v>
      </c>
    </row>
    <row r="5" spans="1:46" x14ac:dyDescent="0.2">
      <c r="A5" s="12" t="s">
        <v>268</v>
      </c>
      <c r="B5" s="12" t="s">
        <v>0</v>
      </c>
      <c r="C5" s="12" t="s">
        <v>269</v>
      </c>
      <c r="D5" s="12" t="s">
        <v>270</v>
      </c>
      <c r="E5" s="12" t="s">
        <v>271</v>
      </c>
      <c r="F5" s="12" t="s">
        <v>272</v>
      </c>
      <c r="G5" s="37"/>
      <c r="H5" s="74" t="s">
        <v>328</v>
      </c>
      <c r="I5" s="74"/>
      <c r="J5" s="74"/>
      <c r="L5" s="39"/>
      <c r="M5" s="39"/>
      <c r="N5" s="39"/>
      <c r="O5" s="39"/>
      <c r="P5" s="40"/>
      <c r="Q5" s="41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</row>
    <row r="6" spans="1:46" x14ac:dyDescent="0.2">
      <c r="A6" s="10">
        <v>1</v>
      </c>
      <c r="B6" s="11" t="s">
        <v>30</v>
      </c>
      <c r="C6" s="56"/>
      <c r="D6" s="56"/>
      <c r="E6" s="56"/>
      <c r="F6" s="56"/>
      <c r="G6" s="37"/>
      <c r="H6" s="54" t="str">
        <f>IF(OR(AND(C6="NA",D6="NA",E6="NA",F6="NA"),AND(ISNUMBER(C6),ISNUMBER(D6),ISNUMBER(E6),ISNUMBER(F6))),"","Voer een getal in (bij n.v.t. NA invullen)")</f>
        <v>Voer een getal in (bij n.v.t. NA invullen)</v>
      </c>
      <c r="I6" s="73" t="str">
        <f t="shared" ref="I6:I11" si="0">CONCATENATE(L6,M6,N6,O6)</f>
        <v/>
      </c>
      <c r="J6" s="73"/>
      <c r="L6" s="42" t="str">
        <f t="shared" ref="L6:L11" si="1">IF(AND(NOT(ISBLANK(C6)),NOT(ISBLANK(D6))),IF(C6&gt;0,IF(D6&gt;0, "","pva must be &gt;0,"),IF(D6&gt;0, "Pvo must be &gt;0,","")),"")</f>
        <v/>
      </c>
      <c r="M6" s="42" t="str">
        <f t="shared" ref="M6:M11" si="2">IF(AND(NOT(ISBLANK(E6)),NOT(ISBLANK(F6))),IF(E6&gt;0,IF(F6&gt;0, "","Fva must be &gt;0,"),IF(F6&gt;0, "Fvo must be &gt;0,","")),"")</f>
        <v/>
      </c>
      <c r="N6" s="42" t="str">
        <f t="shared" ref="N6:N11" si="3">IF(C6&gt;=E6,"","Fvo can not be bigger than Pvo,")</f>
        <v/>
      </c>
      <c r="O6" s="43" t="str">
        <f t="shared" ref="O6:O11" si="4">IF(D6&gt;=F6,"","Fva can not be higher than Pva")</f>
        <v/>
      </c>
      <c r="P6" s="41"/>
      <c r="Q6" s="41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</row>
    <row r="7" spans="1:46" x14ac:dyDescent="0.2">
      <c r="A7" s="1" t="s">
        <v>253</v>
      </c>
      <c r="B7" s="46" t="s">
        <v>31</v>
      </c>
      <c r="C7" s="56"/>
      <c r="D7" s="56"/>
      <c r="E7" s="56"/>
      <c r="F7" s="56"/>
      <c r="G7" s="37"/>
      <c r="H7" s="54" t="str">
        <f>IF(OR(AND(C7="NA",D7="NA",E7="NA",F7="NA"),AND(ISNUMBER(C7),ISNUMBER(D7),ISNUMBER(E7),ISNUMBER(F7))),"","Voer een getal in (bij n.v.t. NA invullen)")</f>
        <v>Voer een getal in (bij n.v.t. NA invullen)</v>
      </c>
      <c r="I7" s="73" t="str">
        <f t="shared" si="0"/>
        <v/>
      </c>
      <c r="J7" s="73"/>
      <c r="L7" s="42" t="str">
        <f t="shared" si="1"/>
        <v/>
      </c>
      <c r="M7" s="42" t="str">
        <f t="shared" si="2"/>
        <v/>
      </c>
      <c r="N7" s="42" t="str">
        <f t="shared" si="3"/>
        <v/>
      </c>
      <c r="O7" s="42" t="str">
        <f t="shared" si="4"/>
        <v/>
      </c>
      <c r="P7" s="41"/>
      <c r="Q7" s="41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</row>
    <row r="8" spans="1:46" x14ac:dyDescent="0.2">
      <c r="A8" s="1" t="s">
        <v>254</v>
      </c>
      <c r="B8" s="46" t="s">
        <v>32</v>
      </c>
      <c r="C8" s="56"/>
      <c r="D8" s="56"/>
      <c r="E8" s="56"/>
      <c r="F8" s="56"/>
      <c r="G8" s="37"/>
      <c r="H8" s="54" t="str">
        <f t="shared" ref="H8:H11" si="5">IF(OR(AND(C8="NA",D8="NA",E8="NA",F8="NA"),AND(ISNUMBER(C8),ISNUMBER(D8),ISNUMBER(E8),ISNUMBER(F8))),"","Voer een getal in (bij n.v.t. NA invullen)")</f>
        <v>Voer een getal in (bij n.v.t. NA invullen)</v>
      </c>
      <c r="I8" s="73" t="str">
        <f t="shared" si="0"/>
        <v/>
      </c>
      <c r="J8" s="73"/>
      <c r="L8" s="42" t="str">
        <f t="shared" si="1"/>
        <v/>
      </c>
      <c r="M8" s="42" t="str">
        <f t="shared" si="2"/>
        <v/>
      </c>
      <c r="N8" s="42" t="str">
        <f t="shared" si="3"/>
        <v/>
      </c>
      <c r="O8" s="42" t="str">
        <f t="shared" si="4"/>
        <v/>
      </c>
      <c r="P8" s="41"/>
      <c r="Q8" s="41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</row>
    <row r="9" spans="1:46" x14ac:dyDescent="0.2">
      <c r="A9" s="1" t="s">
        <v>255</v>
      </c>
      <c r="B9" s="46" t="s">
        <v>33</v>
      </c>
      <c r="C9" s="56"/>
      <c r="D9" s="56"/>
      <c r="E9" s="56"/>
      <c r="F9" s="56"/>
      <c r="G9" s="37"/>
      <c r="H9" s="54" t="str">
        <f t="shared" si="5"/>
        <v>Voer een getal in (bij n.v.t. NA invullen)</v>
      </c>
      <c r="I9" s="73" t="str">
        <f t="shared" si="0"/>
        <v/>
      </c>
      <c r="J9" s="73"/>
      <c r="L9" s="42" t="str">
        <f t="shared" si="1"/>
        <v/>
      </c>
      <c r="M9" s="42" t="str">
        <f t="shared" si="2"/>
        <v/>
      </c>
      <c r="N9" s="42" t="str">
        <f t="shared" si="3"/>
        <v/>
      </c>
      <c r="O9" s="42" t="str">
        <f t="shared" si="4"/>
        <v/>
      </c>
      <c r="P9" s="41"/>
      <c r="Q9" s="41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</row>
    <row r="10" spans="1:46" x14ac:dyDescent="0.2">
      <c r="A10" s="1" t="s">
        <v>1</v>
      </c>
      <c r="B10" s="46" t="s">
        <v>34</v>
      </c>
      <c r="C10" s="56"/>
      <c r="D10" s="56"/>
      <c r="E10" s="56"/>
      <c r="F10" s="56"/>
      <c r="G10" s="37"/>
      <c r="H10" s="54" t="str">
        <f t="shared" si="5"/>
        <v>Voer een getal in (bij n.v.t. NA invullen)</v>
      </c>
      <c r="I10" s="73" t="str">
        <f t="shared" si="0"/>
        <v/>
      </c>
      <c r="J10" s="73"/>
      <c r="L10" s="42" t="str">
        <f t="shared" si="1"/>
        <v/>
      </c>
      <c r="M10" s="42" t="str">
        <f t="shared" si="2"/>
        <v/>
      </c>
      <c r="N10" s="42" t="str">
        <f t="shared" si="3"/>
        <v/>
      </c>
      <c r="O10" s="42" t="str">
        <f t="shared" si="4"/>
        <v/>
      </c>
      <c r="P10" s="41"/>
      <c r="Q10" s="41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</row>
    <row r="11" spans="1:46" x14ac:dyDescent="0.2">
      <c r="A11" s="1" t="s">
        <v>2</v>
      </c>
      <c r="B11" s="46" t="s">
        <v>35</v>
      </c>
      <c r="C11" s="56"/>
      <c r="D11" s="56"/>
      <c r="E11" s="56"/>
      <c r="F11" s="56"/>
      <c r="G11" s="37"/>
      <c r="H11" s="54" t="str">
        <f t="shared" si="5"/>
        <v>Voer een getal in (bij n.v.t. NA invullen)</v>
      </c>
      <c r="I11" s="73" t="str">
        <f t="shared" si="0"/>
        <v/>
      </c>
      <c r="J11" s="73"/>
      <c r="L11" s="42" t="str">
        <f t="shared" si="1"/>
        <v/>
      </c>
      <c r="M11" s="42" t="str">
        <f t="shared" si="2"/>
        <v/>
      </c>
      <c r="N11" s="42" t="str">
        <f t="shared" si="3"/>
        <v/>
      </c>
      <c r="O11" s="42" t="str">
        <f t="shared" si="4"/>
        <v/>
      </c>
      <c r="P11" s="41"/>
      <c r="Q11" s="41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</row>
    <row r="12" spans="1:46" x14ac:dyDescent="0.2">
      <c r="A12" s="6"/>
      <c r="B12" s="46" t="s">
        <v>36</v>
      </c>
      <c r="C12" s="71"/>
      <c r="D12" s="71"/>
      <c r="E12" s="71"/>
      <c r="F12" s="71"/>
      <c r="G12" s="37"/>
      <c r="H12" s="54"/>
      <c r="I12" s="73"/>
      <c r="J12" s="73"/>
      <c r="L12" s="42"/>
      <c r="M12" s="42"/>
      <c r="N12" s="42"/>
      <c r="O12" s="42"/>
      <c r="P12" s="41"/>
      <c r="Q12" s="41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</row>
    <row r="13" spans="1:46" x14ac:dyDescent="0.2">
      <c r="A13" s="5" t="s">
        <v>3</v>
      </c>
      <c r="B13" s="46" t="s">
        <v>37</v>
      </c>
      <c r="C13" s="71"/>
      <c r="D13" s="71"/>
      <c r="E13" s="56"/>
      <c r="F13" s="56"/>
      <c r="G13" s="37"/>
      <c r="H13" s="54" t="str">
        <f>IF(OR(AND(E13="NA",F13="NA"),AND(ISNUMBER(E13),ISNUMBER(F13))),"","Voer een getal in (bij n.v.t. NA invullen)")</f>
        <v>Voer een getal in (bij n.v.t. NA invullen)</v>
      </c>
      <c r="I13" s="73" t="str">
        <f>CONCATENATE(L13,M13)</f>
        <v/>
      </c>
      <c r="J13" s="73"/>
      <c r="K13" s="37"/>
      <c r="L13" s="42" t="str">
        <f>IF(AND(NOT(ISBLANK(C13)),NOT(ISBLANK(D13))),IF(C13&gt;0,IF(D13&gt;0, "","pva must be &gt;0,"),IF(D13&gt;0, "Pvo must be &gt;0,","")),"")</f>
        <v/>
      </c>
      <c r="M13" s="42" t="str">
        <f>IF(AND(NOT(ISBLANK(E13)),NOT(ISBLANK(F13))),IF(E13&gt;0,IF(F13&gt;0, "","Fva must be &gt;0,"),IF(F13&gt;0, "Fvo must be &gt;0,","")),"")</f>
        <v/>
      </c>
      <c r="N13" s="42"/>
      <c r="O13" s="42"/>
      <c r="P13" s="41"/>
      <c r="Q13" s="44"/>
      <c r="R13" s="4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</row>
    <row r="14" spans="1:46" x14ac:dyDescent="0.2">
      <c r="A14" s="5" t="s">
        <v>4</v>
      </c>
      <c r="B14" s="46" t="s">
        <v>38</v>
      </c>
      <c r="C14" s="71"/>
      <c r="D14" s="71"/>
      <c r="E14" s="56"/>
      <c r="F14" s="56"/>
      <c r="G14" s="37"/>
      <c r="H14" s="54" t="str">
        <f>IF(OR(AND(E14="NA",F14="NA"),AND(ISNUMBER(E14),ISNUMBER(F14))),"","Voer een getal in (bij n.v.t. NA invullen)")</f>
        <v>Voer een getal in (bij n.v.t. NA invullen)</v>
      </c>
      <c r="I14" s="73" t="str">
        <f>CONCATENATE(L14,M14,N14,O14)</f>
        <v/>
      </c>
      <c r="J14" s="73"/>
      <c r="K14" s="37"/>
      <c r="L14" s="42" t="str">
        <f>IF(AND(NOT(ISBLANK(C14)),NOT(ISBLANK(D14))),IF(C14&gt;0,IF(D14&gt;0, "","pva must be &gt;0,"),IF(D14&gt;0, "Pvo must be &gt;0,","")),"")</f>
        <v/>
      </c>
      <c r="M14" s="42" t="str">
        <f>IF(AND(NOT(ISBLANK(E14)),NOT(ISBLANK(F14))),IF(E14&gt;0,IF(F14&gt;0, "","Fva must be &gt;0,"),IF(F14&gt;0, "Fvo must be &gt;0,","")),"")</f>
        <v/>
      </c>
      <c r="N14" s="42"/>
      <c r="O14" s="42"/>
      <c r="P14" s="41"/>
      <c r="Q14" s="44"/>
      <c r="R14" s="4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</row>
    <row r="15" spans="1:46" x14ac:dyDescent="0.2">
      <c r="A15" s="5" t="s">
        <v>5</v>
      </c>
      <c r="B15" s="46" t="s">
        <v>39</v>
      </c>
      <c r="C15" s="71"/>
      <c r="D15" s="71"/>
      <c r="E15" s="56"/>
      <c r="F15" s="56"/>
      <c r="G15" s="37"/>
      <c r="H15" s="54" t="str">
        <f t="shared" ref="H15:H20" si="6">IF(OR(AND(E15="NA",F15="NA"),AND(ISNUMBER(E15),ISNUMBER(F15))),"","Voer een getal in (bij n.v.t. NA invullen)")</f>
        <v>Voer een getal in (bij n.v.t. NA invullen)</v>
      </c>
      <c r="I15" s="73" t="str">
        <f>CONCATENATE(L15,M15,N15,O15)</f>
        <v/>
      </c>
      <c r="J15" s="73"/>
      <c r="K15" s="37"/>
      <c r="L15" s="42" t="str">
        <f>IF(AND(NOT(ISBLANK(C15)),NOT(ISBLANK(D15))),IF(C15&gt;0,IF(D15&gt;0, "","pva must be &gt;0,"),IF(D15&gt;0, "Pvo must be &gt;0,","")),"")</f>
        <v/>
      </c>
      <c r="M15" s="42" t="str">
        <f>IF(AND(NOT(ISBLANK(E15)),NOT(ISBLANK(F15))),IF(E15&gt;0,IF(F15&gt;0, "","Fva must be &gt;0,"),IF(F15&gt;0, "Fvo must be &gt;0,","")),"")</f>
        <v/>
      </c>
      <c r="N15" s="42"/>
      <c r="O15" s="42"/>
      <c r="P15" s="41"/>
      <c r="Q15" s="44"/>
      <c r="R15" s="4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</row>
    <row r="16" spans="1:46" x14ac:dyDescent="0.2">
      <c r="A16" s="5" t="s">
        <v>6</v>
      </c>
      <c r="B16" s="46" t="s">
        <v>40</v>
      </c>
      <c r="C16" s="56"/>
      <c r="D16" s="56"/>
      <c r="E16" s="56"/>
      <c r="F16" s="56"/>
      <c r="G16" s="37"/>
      <c r="H16" s="54" t="str">
        <f t="shared" si="6"/>
        <v>Voer een getal in (bij n.v.t. NA invullen)</v>
      </c>
      <c r="I16" s="73" t="str">
        <f>CONCATENATE(L16,M16,N16,O16)</f>
        <v/>
      </c>
      <c r="J16" s="73"/>
      <c r="K16" s="37"/>
      <c r="L16" s="42" t="str">
        <f>IF(AND(NOT(ISBLANK(C16)),NOT(ISBLANK(D16))),IF(C16&gt;0,IF(D16&gt;0, "","pva must be &gt;0,"),IF(D16&gt;0, "Pvo must be &gt;0,","")),"")</f>
        <v/>
      </c>
      <c r="M16" s="42" t="str">
        <f>IF(AND(NOT(ISBLANK(E16)),NOT(ISBLANK(F16))),IF(E16&gt;0,IF(F16&gt;0, "","Fva must be &gt;0,"),IF(F16&gt;0, "Fvo must be &gt;0,","")),"")</f>
        <v/>
      </c>
      <c r="N16" s="42" t="str">
        <f>IF(C16&gt;=E16,"","Fvo can not be bigger than Pvo,")</f>
        <v/>
      </c>
      <c r="O16" s="42" t="str">
        <f>IF(D16&gt;=F16,"","Fva can not be higher than Pva")</f>
        <v/>
      </c>
      <c r="P16" s="41"/>
      <c r="Q16" s="44"/>
      <c r="R16" s="4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</row>
    <row r="17" spans="1:46" x14ac:dyDescent="0.2">
      <c r="A17" s="6"/>
      <c r="B17" s="46" t="s">
        <v>36</v>
      </c>
      <c r="C17" s="71"/>
      <c r="D17" s="71"/>
      <c r="E17" s="71"/>
      <c r="F17" s="71"/>
      <c r="G17" s="37"/>
      <c r="H17" s="54"/>
      <c r="I17" s="73" t="str">
        <f>CONCATENATE(L17,M17,N17,O17)</f>
        <v/>
      </c>
      <c r="J17" s="73"/>
      <c r="K17" s="37"/>
      <c r="L17" s="42"/>
      <c r="M17" s="42"/>
      <c r="N17" s="42"/>
      <c r="O17" s="42"/>
      <c r="P17" s="41"/>
      <c r="Q17" s="44"/>
      <c r="R17" s="4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</row>
    <row r="18" spans="1:46" x14ac:dyDescent="0.2">
      <c r="A18" s="5" t="s">
        <v>7</v>
      </c>
      <c r="B18" s="46" t="s">
        <v>37</v>
      </c>
      <c r="C18" s="71"/>
      <c r="D18" s="71"/>
      <c r="E18" s="56"/>
      <c r="F18" s="56"/>
      <c r="G18" s="37"/>
      <c r="H18" s="54" t="str">
        <f t="shared" si="6"/>
        <v>Voer een getal in (bij n.v.t. NA invullen)</v>
      </c>
      <c r="I18" s="73" t="str">
        <f>CONCATENATE(L18,M18,)</f>
        <v/>
      </c>
      <c r="J18" s="73"/>
      <c r="K18" s="37"/>
      <c r="L18" s="42" t="str">
        <f>IF(AND(NOT(ISBLANK(C18)),NOT(ISBLANK(D18))),IF(C18&gt;0,IF(D18&gt;0, "","pva must be &gt;0,"),IF(D18&gt;0, "Pvo must be &gt;0,","")),"")</f>
        <v/>
      </c>
      <c r="M18" s="42" t="str">
        <f>IF(AND(NOT(ISBLANK(E18)),NOT(ISBLANK(F18))),IF(E18&gt;0,IF(F18&gt;0, "","Fva must be &gt;0,"),IF(F18&gt;0, "Fvo must be &gt;0,","")),"")</f>
        <v/>
      </c>
      <c r="N18" s="42"/>
      <c r="O18" s="42"/>
      <c r="P18" s="41"/>
      <c r="Q18" s="44"/>
      <c r="R18" s="4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</row>
    <row r="19" spans="1:46" x14ac:dyDescent="0.2">
      <c r="A19" s="5" t="s">
        <v>8</v>
      </c>
      <c r="B19" s="46" t="s">
        <v>38</v>
      </c>
      <c r="C19" s="71"/>
      <c r="D19" s="71"/>
      <c r="E19" s="56"/>
      <c r="F19" s="56"/>
      <c r="G19" s="37"/>
      <c r="H19" s="54" t="str">
        <f t="shared" si="6"/>
        <v>Voer een getal in (bij n.v.t. NA invullen)</v>
      </c>
      <c r="I19" s="73" t="str">
        <f>CONCATENATE(L19,M19,N19,O19)</f>
        <v/>
      </c>
      <c r="J19" s="73"/>
      <c r="K19" s="37"/>
      <c r="L19" s="42" t="str">
        <f>IF(AND(NOT(ISBLANK(C19)),NOT(ISBLANK(D19))),IF(C19&gt;0,IF(D19&gt;0, "","pva must be &gt;0,"),IF(D19&gt;0, "Pvo must be &gt;0,","")),"")</f>
        <v/>
      </c>
      <c r="M19" s="42" t="str">
        <f>IF(AND(NOT(ISBLANK(E19)),NOT(ISBLANK(F19))),IF(E19&gt;0,IF(F19&gt;0, "","Fva must be &gt;0,"),IF(F19&gt;0, "Fvo must be &gt;0,","")),"")</f>
        <v/>
      </c>
      <c r="N19" s="42"/>
      <c r="O19" s="42"/>
      <c r="P19" s="41"/>
      <c r="Q19" s="44"/>
      <c r="R19" s="4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</row>
    <row r="20" spans="1:46" x14ac:dyDescent="0.2">
      <c r="A20" s="5" t="s">
        <v>9</v>
      </c>
      <c r="B20" s="46" t="s">
        <v>39</v>
      </c>
      <c r="C20" s="71"/>
      <c r="D20" s="71"/>
      <c r="E20" s="56"/>
      <c r="F20" s="56"/>
      <c r="G20" s="37"/>
      <c r="H20" s="54" t="str">
        <f t="shared" si="6"/>
        <v>Voer een getal in (bij n.v.t. NA invullen)</v>
      </c>
      <c r="I20" s="73" t="str">
        <f>CONCATENATE(L20,M20,N20,O20)</f>
        <v/>
      </c>
      <c r="J20" s="73"/>
      <c r="K20" s="37"/>
      <c r="L20" s="42" t="str">
        <f>IF(AND(NOT(ISBLANK(C20)),NOT(ISBLANK(D20))),IF(C20&gt;0,IF(D20&gt;0, "","pva must be &gt;0,"),IF(D20&gt;0, "Pvo must be &gt;0,","")),"")</f>
        <v/>
      </c>
      <c r="M20" s="42" t="str">
        <f>IF(AND(NOT(ISBLANK(E20)),NOT(ISBLANK(F20))),IF(E20&gt;0,IF(F20&gt;0, "","Fva must be &gt;0,"),IF(F20&gt;0, "Fvo must be &gt;0,","")),"")</f>
        <v/>
      </c>
      <c r="N20" s="42"/>
      <c r="O20" s="42"/>
      <c r="P20" s="41"/>
      <c r="Q20" s="44"/>
      <c r="R20" s="4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</row>
    <row r="21" spans="1:46" x14ac:dyDescent="0.2">
      <c r="A21" s="6"/>
      <c r="B21" s="66" t="s">
        <v>41</v>
      </c>
      <c r="C21" s="71"/>
      <c r="D21" s="71"/>
      <c r="E21" s="71"/>
      <c r="F21" s="71"/>
      <c r="G21" s="37"/>
      <c r="H21" s="54"/>
      <c r="I21" s="73"/>
      <c r="J21" s="73"/>
      <c r="K21" s="37"/>
      <c r="L21" s="42"/>
      <c r="M21" s="42"/>
      <c r="N21" s="42"/>
      <c r="O21" s="42"/>
      <c r="P21" s="41"/>
      <c r="Q21" s="44"/>
      <c r="R21" s="4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</row>
    <row r="22" spans="1:46" x14ac:dyDescent="0.2">
      <c r="A22" s="5" t="s">
        <v>10</v>
      </c>
      <c r="B22" s="46" t="s">
        <v>42</v>
      </c>
      <c r="C22" s="56"/>
      <c r="D22" s="56"/>
      <c r="E22" s="56"/>
      <c r="F22" s="56"/>
      <c r="G22" s="37"/>
      <c r="H22" s="54" t="str">
        <f>IF(OR(AND(C22="NA",D22="NA",E22="NA",F22="NA"),AND(ISNUMBER(C22),ISNUMBER(D22),ISNUMBER(E22),ISNUMBER(F22))),"","Voer een getal in (bij n.v.t. NA invullen)")</f>
        <v>Voer een getal in (bij n.v.t. NA invullen)</v>
      </c>
      <c r="I22" s="73" t="str">
        <f t="shared" ref="I22:I29" si="7">CONCATENATE(L22,M22,N22,O22)</f>
        <v/>
      </c>
      <c r="J22" s="73"/>
      <c r="K22" s="37"/>
      <c r="L22" s="42" t="str">
        <f t="shared" ref="L22:L29" si="8">IF(AND(NOT(ISBLANK(C22)),NOT(ISBLANK(D22))),IF(C22&gt;0,IF(D22&gt;0, "","pva must be &gt;0,"),IF(D22&gt;0, "Pvo must be &gt;0,","")),"")</f>
        <v/>
      </c>
      <c r="M22" s="42" t="str">
        <f t="shared" ref="M22:M29" si="9">IF(AND(NOT(ISBLANK(E22)),NOT(ISBLANK(F22))),IF(E22&gt;0,IF(F22&gt;0, "","Fva must be &gt;0,"),IF(F22&gt;0, "Fvo must be &gt;0,","")),"")</f>
        <v/>
      </c>
      <c r="N22" s="42" t="str">
        <f t="shared" ref="N22:N29" si="10">IF(C22&gt;=E22,"","Fvo can not be bigger than Pvo,")</f>
        <v/>
      </c>
      <c r="O22" s="42" t="str">
        <f t="shared" ref="O22:O29" si="11">IF(D22&gt;=F22,"","Fva can not be higher than Pva")</f>
        <v/>
      </c>
      <c r="P22" s="41"/>
      <c r="Q22" s="44"/>
      <c r="R22" s="4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</row>
    <row r="23" spans="1:46" x14ac:dyDescent="0.2">
      <c r="A23" s="5" t="s">
        <v>11</v>
      </c>
      <c r="B23" s="46" t="s">
        <v>43</v>
      </c>
      <c r="C23" s="56"/>
      <c r="D23" s="56"/>
      <c r="E23" s="56"/>
      <c r="F23" s="56"/>
      <c r="G23" s="37"/>
      <c r="H23" s="54" t="str">
        <f t="shared" ref="H23:H29" si="12">IF(OR(AND(C23="NA",D23="NA",E23="NA",F23="NA"),AND(ISNUMBER(C23),ISNUMBER(D23),ISNUMBER(E23),ISNUMBER(F23))),"","Voer een getal in (bij n.v.t. NA invullen)")</f>
        <v>Voer een getal in (bij n.v.t. NA invullen)</v>
      </c>
      <c r="I23" s="73" t="str">
        <f t="shared" si="7"/>
        <v/>
      </c>
      <c r="J23" s="73"/>
      <c r="K23" s="37"/>
      <c r="L23" s="42" t="str">
        <f t="shared" si="8"/>
        <v/>
      </c>
      <c r="M23" s="42" t="str">
        <f t="shared" si="9"/>
        <v/>
      </c>
      <c r="N23" s="42" t="str">
        <f t="shared" si="10"/>
        <v/>
      </c>
      <c r="O23" s="42" t="str">
        <f t="shared" si="11"/>
        <v/>
      </c>
      <c r="P23" s="41"/>
      <c r="Q23" s="44"/>
      <c r="R23" s="4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</row>
    <row r="24" spans="1:46" x14ac:dyDescent="0.2">
      <c r="A24" s="5" t="s">
        <v>12</v>
      </c>
      <c r="B24" s="46" t="s">
        <v>44</v>
      </c>
      <c r="C24" s="56"/>
      <c r="D24" s="56"/>
      <c r="E24" s="56"/>
      <c r="F24" s="56"/>
      <c r="G24" s="37"/>
      <c r="H24" s="54" t="str">
        <f t="shared" si="12"/>
        <v>Voer een getal in (bij n.v.t. NA invullen)</v>
      </c>
      <c r="I24" s="73" t="str">
        <f t="shared" si="7"/>
        <v/>
      </c>
      <c r="J24" s="73"/>
      <c r="K24" s="37"/>
      <c r="L24" s="42" t="str">
        <f t="shared" si="8"/>
        <v/>
      </c>
      <c r="M24" s="42" t="str">
        <f t="shared" si="9"/>
        <v/>
      </c>
      <c r="N24" s="42" t="str">
        <f t="shared" si="10"/>
        <v/>
      </c>
      <c r="O24" s="42" t="str">
        <f t="shared" si="11"/>
        <v/>
      </c>
      <c r="P24" s="41"/>
      <c r="Q24" s="44"/>
      <c r="R24" s="4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</row>
    <row r="25" spans="1:46" x14ac:dyDescent="0.2">
      <c r="A25" s="5" t="s">
        <v>13</v>
      </c>
      <c r="B25" s="46" t="s">
        <v>45</v>
      </c>
      <c r="C25" s="56"/>
      <c r="D25" s="56"/>
      <c r="E25" s="56"/>
      <c r="F25" s="56"/>
      <c r="G25" s="37"/>
      <c r="H25" s="54" t="str">
        <f t="shared" si="12"/>
        <v>Voer een getal in (bij n.v.t. NA invullen)</v>
      </c>
      <c r="I25" s="73" t="str">
        <f t="shared" si="7"/>
        <v/>
      </c>
      <c r="J25" s="73"/>
      <c r="K25" s="37"/>
      <c r="L25" s="42" t="str">
        <f t="shared" si="8"/>
        <v/>
      </c>
      <c r="M25" s="42" t="str">
        <f t="shared" si="9"/>
        <v/>
      </c>
      <c r="N25" s="42" t="str">
        <f t="shared" si="10"/>
        <v/>
      </c>
      <c r="O25" s="42" t="str">
        <f t="shared" si="11"/>
        <v/>
      </c>
      <c r="P25" s="41"/>
      <c r="Q25" s="44"/>
      <c r="R25" s="4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</row>
    <row r="26" spans="1:46" x14ac:dyDescent="0.2">
      <c r="A26" s="5" t="s">
        <v>14</v>
      </c>
      <c r="B26" s="46" t="s">
        <v>46</v>
      </c>
      <c r="C26" s="56"/>
      <c r="D26" s="56"/>
      <c r="E26" s="56"/>
      <c r="F26" s="56"/>
      <c r="G26" s="37"/>
      <c r="H26" s="54" t="str">
        <f t="shared" si="12"/>
        <v>Voer een getal in (bij n.v.t. NA invullen)</v>
      </c>
      <c r="I26" s="73" t="str">
        <f t="shared" si="7"/>
        <v/>
      </c>
      <c r="J26" s="73"/>
      <c r="K26" s="37"/>
      <c r="L26" s="42" t="str">
        <f t="shared" si="8"/>
        <v/>
      </c>
      <c r="M26" s="42" t="str">
        <f t="shared" si="9"/>
        <v/>
      </c>
      <c r="N26" s="42" t="str">
        <f t="shared" si="10"/>
        <v/>
      </c>
      <c r="O26" s="42" t="str">
        <f t="shared" si="11"/>
        <v/>
      </c>
      <c r="P26" s="41"/>
      <c r="Q26" s="44"/>
      <c r="R26" s="4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</row>
    <row r="27" spans="1:46" x14ac:dyDescent="0.2">
      <c r="A27" s="5" t="s">
        <v>15</v>
      </c>
      <c r="B27" s="46" t="s">
        <v>47</v>
      </c>
      <c r="C27" s="56"/>
      <c r="D27" s="56"/>
      <c r="E27" s="56"/>
      <c r="F27" s="56"/>
      <c r="G27" s="37"/>
      <c r="H27" s="54" t="str">
        <f t="shared" si="12"/>
        <v>Voer een getal in (bij n.v.t. NA invullen)</v>
      </c>
      <c r="I27" s="73" t="str">
        <f t="shared" si="7"/>
        <v/>
      </c>
      <c r="J27" s="73"/>
      <c r="K27" s="37"/>
      <c r="L27" s="42" t="str">
        <f t="shared" si="8"/>
        <v/>
      </c>
      <c r="M27" s="42" t="str">
        <f t="shared" si="9"/>
        <v/>
      </c>
      <c r="N27" s="42" t="str">
        <f t="shared" si="10"/>
        <v/>
      </c>
      <c r="O27" s="42" t="str">
        <f t="shared" si="11"/>
        <v/>
      </c>
      <c r="P27" s="41"/>
      <c r="Q27" s="44"/>
      <c r="R27" s="42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</row>
    <row r="28" spans="1:46" x14ac:dyDescent="0.2">
      <c r="A28" s="5" t="s">
        <v>16</v>
      </c>
      <c r="B28" s="46" t="s">
        <v>48</v>
      </c>
      <c r="C28" s="56"/>
      <c r="D28" s="56"/>
      <c r="E28" s="56"/>
      <c r="F28" s="56"/>
      <c r="G28" s="37"/>
      <c r="H28" s="54" t="str">
        <f t="shared" si="12"/>
        <v>Voer een getal in (bij n.v.t. NA invullen)</v>
      </c>
      <c r="I28" s="73" t="str">
        <f t="shared" si="7"/>
        <v/>
      </c>
      <c r="J28" s="73"/>
      <c r="K28" s="37"/>
      <c r="L28" s="42" t="str">
        <f t="shared" si="8"/>
        <v/>
      </c>
      <c r="M28" s="42" t="str">
        <f t="shared" si="9"/>
        <v/>
      </c>
      <c r="N28" s="42" t="str">
        <f t="shared" si="10"/>
        <v/>
      </c>
      <c r="O28" s="42" t="str">
        <f t="shared" si="11"/>
        <v/>
      </c>
      <c r="P28" s="41"/>
      <c r="Q28" s="44"/>
      <c r="R28" s="4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</row>
    <row r="29" spans="1:46" x14ac:dyDescent="0.2">
      <c r="A29" s="5" t="s">
        <v>17</v>
      </c>
      <c r="B29" s="46" t="s">
        <v>35</v>
      </c>
      <c r="C29" s="56"/>
      <c r="D29" s="56"/>
      <c r="E29" s="56"/>
      <c r="F29" s="56"/>
      <c r="G29" s="37"/>
      <c r="H29" s="54" t="str">
        <f t="shared" si="12"/>
        <v>Voer een getal in (bij n.v.t. NA invullen)</v>
      </c>
      <c r="I29" s="73" t="str">
        <f t="shared" si="7"/>
        <v/>
      </c>
      <c r="J29" s="73"/>
      <c r="K29" s="37"/>
      <c r="L29" s="42" t="str">
        <f t="shared" si="8"/>
        <v/>
      </c>
      <c r="M29" s="42" t="str">
        <f t="shared" si="9"/>
        <v/>
      </c>
      <c r="N29" s="42" t="str">
        <f t="shared" si="10"/>
        <v/>
      </c>
      <c r="O29" s="42" t="str">
        <f t="shared" si="11"/>
        <v/>
      </c>
      <c r="P29" s="41"/>
      <c r="Q29" s="44"/>
      <c r="R29" s="4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</row>
    <row r="30" spans="1:46" x14ac:dyDescent="0.2">
      <c r="A30" s="6"/>
      <c r="B30" s="46" t="s">
        <v>36</v>
      </c>
      <c r="C30" s="71"/>
      <c r="D30" s="71"/>
      <c r="E30" s="71"/>
      <c r="F30" s="71"/>
      <c r="G30" s="37"/>
      <c r="H30" s="54"/>
      <c r="I30" s="73"/>
      <c r="J30" s="73"/>
      <c r="K30" s="37"/>
      <c r="L30" s="42"/>
      <c r="M30" s="42"/>
      <c r="N30" s="42"/>
      <c r="O30" s="42"/>
      <c r="P30" s="41"/>
      <c r="Q30" s="44"/>
      <c r="R30" s="4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</row>
    <row r="31" spans="1:46" x14ac:dyDescent="0.2">
      <c r="A31" s="5" t="s">
        <v>18</v>
      </c>
      <c r="B31" s="46" t="s">
        <v>37</v>
      </c>
      <c r="C31" s="71"/>
      <c r="D31" s="71"/>
      <c r="E31" s="56"/>
      <c r="F31" s="56"/>
      <c r="G31" s="37"/>
      <c r="H31" s="54" t="str">
        <f>IF(OR(AND(E31="NA",F31="NA"),AND(ISNUMBER(E31),ISNUMBER(F31))),"","Voer een getal in (bij n.v.t. NA invullen)")</f>
        <v>Voer een getal in (bij n.v.t. NA invullen)</v>
      </c>
      <c r="I31" s="73" t="str">
        <f>CONCATENATE(L31,M31,N31,O31)</f>
        <v/>
      </c>
      <c r="J31" s="73"/>
      <c r="K31" s="37"/>
      <c r="L31" s="42" t="str">
        <f>IF(AND(NOT(ISBLANK(C31)),NOT(ISBLANK(D31))),IF(C31&gt;0,IF(D31&gt;0, "","pva must be &gt;0,"),IF(D31&gt;0, "Pvo must be &gt;0,","")),"")</f>
        <v/>
      </c>
      <c r="M31" s="42" t="str">
        <f>IF(AND(NOT(ISBLANK(E31)),NOT(ISBLANK(F31))),IF(E31&gt;0,IF(F31&gt;0, "","Fva must be &gt;0,"),IF(F31&gt;0, "Fvo must be &gt;0,","")),"")</f>
        <v/>
      </c>
      <c r="N31" s="42"/>
      <c r="O31" s="42"/>
      <c r="P31" s="41"/>
      <c r="Q31" s="44"/>
      <c r="R31" s="4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</row>
    <row r="32" spans="1:46" x14ac:dyDescent="0.2">
      <c r="A32" s="5" t="s">
        <v>19</v>
      </c>
      <c r="B32" s="46" t="s">
        <v>38</v>
      </c>
      <c r="C32" s="71"/>
      <c r="D32" s="71"/>
      <c r="E32" s="56"/>
      <c r="F32" s="56"/>
      <c r="G32" s="37"/>
      <c r="H32" s="54" t="str">
        <f t="shared" ref="H32:H38" si="13">IF(OR(AND(E32="NA",F32="NA"),AND(ISNUMBER(E32),ISNUMBER(F32))),"","Voer een getal in (bij n.v.t. NA invullen)")</f>
        <v>Voer een getal in (bij n.v.t. NA invullen)</v>
      </c>
      <c r="I32" s="73" t="str">
        <f>CONCATENATE(L32,M32,N32,O32)</f>
        <v/>
      </c>
      <c r="J32" s="73"/>
      <c r="K32" s="37"/>
      <c r="L32" s="42" t="str">
        <f>IF(AND(NOT(ISBLANK(C32)),NOT(ISBLANK(D32))),IF(C32&gt;0,IF(D32&gt;0, "","pva must be &gt;0,"),IF(D32&gt;0, "Pvo must be &gt;0,","")),"")</f>
        <v/>
      </c>
      <c r="M32" s="42" t="str">
        <f>IF(AND(NOT(ISBLANK(E32)),NOT(ISBLANK(F32))),IF(E32&gt;0,IF(F32&gt;0, "","Fva must be &gt;0,"),IF(F32&gt;0, "Fvo must be &gt;0,","")),"")</f>
        <v/>
      </c>
      <c r="N32" s="42"/>
      <c r="O32" s="42"/>
      <c r="P32" s="41"/>
      <c r="Q32" s="44"/>
      <c r="R32" s="4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</row>
    <row r="33" spans="1:46" x14ac:dyDescent="0.2">
      <c r="A33" s="5" t="s">
        <v>20</v>
      </c>
      <c r="B33" s="46" t="s">
        <v>39</v>
      </c>
      <c r="C33" s="71"/>
      <c r="D33" s="71"/>
      <c r="E33" s="56"/>
      <c r="F33" s="56"/>
      <c r="G33" s="37"/>
      <c r="H33" s="54" t="str">
        <f t="shared" si="13"/>
        <v>Voer een getal in (bij n.v.t. NA invullen)</v>
      </c>
      <c r="I33" s="73" t="str">
        <f>CONCATENATE(L33,M33,N33,O33)</f>
        <v/>
      </c>
      <c r="J33" s="73"/>
      <c r="K33" s="37"/>
      <c r="L33" s="42" t="str">
        <f>IF(AND(NOT(ISBLANK(C33)),NOT(ISBLANK(D33))),IF(C33&gt;0,IF(D33&gt;0, "","pva must be &gt;0,"),IF(D33&gt;0, "Pvo must be &gt;0,","")),"")</f>
        <v/>
      </c>
      <c r="M33" s="42" t="str">
        <f>IF(AND(NOT(ISBLANK(E33)),NOT(ISBLANK(F33))),IF(E33&gt;0,IF(F33&gt;0, "","Fva must be &gt;0,"),IF(F33&gt;0, "Fvo must be &gt;0,","")),"")</f>
        <v/>
      </c>
      <c r="N33" s="42"/>
      <c r="O33" s="42"/>
      <c r="P33" s="41"/>
      <c r="Q33" s="44"/>
      <c r="R33" s="4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</row>
    <row r="34" spans="1:46" x14ac:dyDescent="0.2">
      <c r="A34" s="5" t="s">
        <v>21</v>
      </c>
      <c r="B34" s="46" t="s">
        <v>40</v>
      </c>
      <c r="C34" s="56"/>
      <c r="D34" s="56"/>
      <c r="E34" s="56"/>
      <c r="F34" s="56"/>
      <c r="G34" s="37"/>
      <c r="H34" s="54" t="str">
        <f t="shared" si="13"/>
        <v>Voer een getal in (bij n.v.t. NA invullen)</v>
      </c>
      <c r="I34" s="73" t="str">
        <f>CONCATENATE(L34,M34,N34,O34)</f>
        <v/>
      </c>
      <c r="J34" s="73"/>
      <c r="K34" s="37"/>
      <c r="L34" s="42" t="str">
        <f>IF(AND(NOT(ISBLANK(C34)),NOT(ISBLANK(D34))),IF(C34&gt;0,IF(D34&gt;0, "","pva must be &gt;0,"),IF(D34&gt;0, "Pvo must be &gt;0,","")),"")</f>
        <v/>
      </c>
      <c r="M34" s="42" t="str">
        <f>IF(AND(NOT(ISBLANK(E34)),NOT(ISBLANK(F34))),IF(E34&gt;0,IF(F34&gt;0, "","Fva must be &gt;0,"),IF(F34&gt;0, "Fvo must be &gt;0,","")),"")</f>
        <v/>
      </c>
      <c r="N34" s="42" t="str">
        <f>IF(C34&gt;=E34,"","Fvo can not be bigger than Pvo,")</f>
        <v/>
      </c>
      <c r="O34" s="42" t="str">
        <f>IF(D34&gt;=F34,"","Fva can not be higher than Pva")</f>
        <v/>
      </c>
      <c r="P34" s="41"/>
      <c r="Q34" s="44"/>
      <c r="R34" s="4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</row>
    <row r="35" spans="1:46" x14ac:dyDescent="0.2">
      <c r="A35" s="6"/>
      <c r="B35" s="46" t="s">
        <v>36</v>
      </c>
      <c r="C35" s="71"/>
      <c r="D35" s="71"/>
      <c r="E35" s="71"/>
      <c r="F35" s="71"/>
      <c r="G35" s="37"/>
      <c r="H35" s="54"/>
      <c r="I35" s="73"/>
      <c r="J35" s="73"/>
      <c r="K35" s="37"/>
      <c r="L35" s="42"/>
      <c r="M35" s="42"/>
      <c r="N35" s="42"/>
      <c r="O35" s="42"/>
      <c r="P35" s="41"/>
      <c r="Q35" s="44"/>
      <c r="R35" s="4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</row>
    <row r="36" spans="1:46" x14ac:dyDescent="0.2">
      <c r="A36" s="5" t="s">
        <v>22</v>
      </c>
      <c r="B36" s="46" t="s">
        <v>37</v>
      </c>
      <c r="C36" s="71"/>
      <c r="D36" s="71"/>
      <c r="E36" s="56"/>
      <c r="F36" s="56"/>
      <c r="G36" s="37"/>
      <c r="H36" s="54" t="str">
        <f t="shared" si="13"/>
        <v>Voer een getal in (bij n.v.t. NA invullen)</v>
      </c>
      <c r="I36" s="73" t="str">
        <f>CONCATENATE(L36,M36)</f>
        <v/>
      </c>
      <c r="J36" s="73"/>
      <c r="K36" s="37"/>
      <c r="L36" s="42" t="str">
        <f>IF(AND(NOT(ISBLANK(C36)),NOT(ISBLANK(D36))),IF(C36&gt;0,IF(D36&gt;0, "","pva must be &gt;0,"),IF(D36&gt;0, "Pvo must be &gt;0,","")),"")</f>
        <v/>
      </c>
      <c r="M36" s="42" t="str">
        <f>IF(AND(NOT(ISBLANK(E36)),NOT(ISBLANK(F36))),IF(E36&gt;0,IF(F36&gt;0, "","Fva must be &gt;0,"),IF(F36&gt;0, "Fvo must be &gt;0,","")),"")</f>
        <v/>
      </c>
      <c r="N36" s="42"/>
      <c r="O36" s="42"/>
      <c r="P36" s="41"/>
      <c r="Q36" s="44"/>
      <c r="R36" s="4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</row>
    <row r="37" spans="1:46" x14ac:dyDescent="0.2">
      <c r="A37" s="5" t="s">
        <v>23</v>
      </c>
      <c r="B37" s="46" t="s">
        <v>38</v>
      </c>
      <c r="C37" s="71"/>
      <c r="D37" s="71"/>
      <c r="E37" s="56"/>
      <c r="F37" s="56"/>
      <c r="G37" s="37"/>
      <c r="H37" s="54" t="str">
        <f t="shared" si="13"/>
        <v>Voer een getal in (bij n.v.t. NA invullen)</v>
      </c>
      <c r="I37" s="73" t="str">
        <f>CONCATENATE(L37,M37,N37,O37)</f>
        <v/>
      </c>
      <c r="J37" s="73"/>
      <c r="K37" s="37"/>
      <c r="L37" s="42" t="str">
        <f>IF(AND(NOT(ISBLANK(C37)),NOT(ISBLANK(D37))),IF(C37&gt;0,IF(D37&gt;0, "","pva must be &gt;0,"),IF(D37&gt;0, "Pvo must be &gt;0,","")),"")</f>
        <v/>
      </c>
      <c r="M37" s="42" t="str">
        <f>IF(AND(NOT(ISBLANK(E37)),NOT(ISBLANK(F37))),IF(E37&gt;0,IF(F37&gt;0, "","Fva must be &gt;0,"),IF(F37&gt;0, "Fvo must be &gt;0,","")),"")</f>
        <v/>
      </c>
      <c r="N37" s="42"/>
      <c r="O37" s="42"/>
      <c r="P37" s="41"/>
      <c r="Q37" s="44"/>
      <c r="R37" s="4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</row>
    <row r="38" spans="1:46" x14ac:dyDescent="0.2">
      <c r="A38" s="5" t="s">
        <v>24</v>
      </c>
      <c r="B38" s="46" t="s">
        <v>39</v>
      </c>
      <c r="C38" s="71"/>
      <c r="D38" s="71"/>
      <c r="E38" s="56"/>
      <c r="F38" s="56"/>
      <c r="G38" s="37"/>
      <c r="H38" s="54" t="str">
        <f t="shared" si="13"/>
        <v>Voer een getal in (bij n.v.t. NA invullen)</v>
      </c>
      <c r="I38" s="73" t="str">
        <f>CONCATENATE(L38,M38,N38,O38)</f>
        <v/>
      </c>
      <c r="J38" s="73"/>
      <c r="K38" s="37"/>
      <c r="L38" s="42" t="str">
        <f>IF(AND(NOT(ISBLANK(C38)),NOT(ISBLANK(D38))),IF(C38&gt;0,IF(D38&gt;0, "","pva must be &gt;0,"),IF(D38&gt;0, "Pvo must be &gt;0,","")),"")</f>
        <v/>
      </c>
      <c r="M38" s="42" t="str">
        <f>IF(AND(NOT(ISBLANK(E38)),NOT(ISBLANK(F38))),IF(E38&gt;0,IF(F38&gt;0, "","Fva must be &gt;0,"),IF(F38&gt;0, "Fvo must be &gt;0,","")),"")</f>
        <v/>
      </c>
      <c r="N38" s="42"/>
      <c r="O38" s="42"/>
      <c r="P38" s="41"/>
      <c r="Q38" s="44"/>
      <c r="R38" s="4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</row>
    <row r="39" spans="1:46" x14ac:dyDescent="0.2">
      <c r="A39" s="6"/>
      <c r="B39" s="46" t="s">
        <v>49</v>
      </c>
      <c r="C39" s="71"/>
      <c r="D39" s="71"/>
      <c r="E39" s="71"/>
      <c r="F39" s="71"/>
      <c r="G39" s="37"/>
      <c r="H39" s="54"/>
      <c r="I39" s="73"/>
      <c r="J39" s="73"/>
      <c r="K39" s="37"/>
      <c r="L39" s="42"/>
      <c r="M39" s="42"/>
      <c r="N39" s="42"/>
      <c r="O39" s="42"/>
      <c r="P39" s="41"/>
      <c r="Q39" s="44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</row>
    <row r="40" spans="1:46" x14ac:dyDescent="0.2">
      <c r="A40" s="5" t="s">
        <v>25</v>
      </c>
      <c r="B40" s="46" t="s">
        <v>43</v>
      </c>
      <c r="C40" s="56"/>
      <c r="D40" s="56"/>
      <c r="E40" s="56"/>
      <c r="F40" s="56"/>
      <c r="G40" s="37"/>
      <c r="H40" s="54" t="str">
        <f>IF(OR(AND(C40="NA",D40="NA",E40="NA",F40="NA"),AND(ISNUMBER(C40),ISNUMBER(D40),ISNUMBER(E40),ISNUMBER(F40))),"","Voer een getal in (bij n.v.t. NA invullen)")</f>
        <v>Voer een getal in (bij n.v.t. NA invullen)</v>
      </c>
      <c r="I40" s="73" t="str">
        <f>CONCATENATE(L40,M40,N40,O40)</f>
        <v/>
      </c>
      <c r="J40" s="73"/>
      <c r="K40" s="37"/>
      <c r="L40" s="42" t="str">
        <f>IF(AND(NOT(ISBLANK(C40)),NOT(ISBLANK(D40))),IF(C40&gt;0,IF(D40&gt;0, "","pva must be &gt;0,"),IF(D40&gt;0, "Pvo must be &gt;0,","")),"")</f>
        <v/>
      </c>
      <c r="M40" s="42" t="str">
        <f>IF(AND(NOT(ISBLANK(E40)),NOT(ISBLANK(F40))),IF(E40&gt;0,IF(F40&gt;0, "","Fva must be &gt;0,"),IF(F40&gt;0, "Fvo must be &gt;0,","")),"")</f>
        <v/>
      </c>
      <c r="N40" s="42" t="str">
        <f>IF(C40&gt;=E40,"","Fvo can not be bigger than Pvo,")</f>
        <v/>
      </c>
      <c r="O40" s="42" t="str">
        <f>IF(D40&gt;=F40,"","Fva can not be higher than Pva")</f>
        <v/>
      </c>
      <c r="P40" s="41"/>
      <c r="Q40" s="44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</row>
    <row r="41" spans="1:46" x14ac:dyDescent="0.2">
      <c r="A41" s="5" t="s">
        <v>26</v>
      </c>
      <c r="B41" s="46" t="s">
        <v>44</v>
      </c>
      <c r="C41" s="56"/>
      <c r="D41" s="56"/>
      <c r="E41" s="56"/>
      <c r="F41" s="56"/>
      <c r="G41" s="37"/>
      <c r="H41" s="54" t="str">
        <f t="shared" ref="H41:H44" si="14">IF(OR(AND(C41="NA",D41="NA",E41="NA",F41="NA"),AND(ISNUMBER(C41),ISNUMBER(D41),ISNUMBER(E41),ISNUMBER(F41))),"","Voer een getal in (bij n.v.t. NA invullen)")</f>
        <v>Voer een getal in (bij n.v.t. NA invullen)</v>
      </c>
      <c r="I41" s="73" t="str">
        <f>CONCATENATE(L41,M41,N41,O41)</f>
        <v/>
      </c>
      <c r="J41" s="73"/>
      <c r="K41" s="37"/>
      <c r="L41" s="42" t="str">
        <f>IF(AND(NOT(ISBLANK(C41)),NOT(ISBLANK(D41))),IF(C41&gt;0,IF(D41&gt;0, "","pva must be &gt;0,"),IF(D41&gt;0, "Pvo must be &gt;0,","")),"")</f>
        <v/>
      </c>
      <c r="M41" s="42" t="str">
        <f>IF(AND(NOT(ISBLANK(E41)),NOT(ISBLANK(F41))),IF(E41&gt;0,IF(F41&gt;0, "","Fva must be &gt;0,"),IF(F41&gt;0, "Fvo must be &gt;0,","")),"")</f>
        <v/>
      </c>
      <c r="N41" s="42" t="str">
        <f>IF(C41&gt;=E41,"","Fvo can not be bigger than Pvo,")</f>
        <v/>
      </c>
      <c r="O41" s="42" t="str">
        <f>IF(D41&gt;=F41,"","Fva can not be higher than Pva")</f>
        <v/>
      </c>
      <c r="P41" s="41"/>
      <c r="Q41" s="44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</row>
    <row r="42" spans="1:46" x14ac:dyDescent="0.2">
      <c r="A42" s="5" t="s">
        <v>27</v>
      </c>
      <c r="B42" s="46" t="s">
        <v>45</v>
      </c>
      <c r="C42" s="56"/>
      <c r="D42" s="56"/>
      <c r="E42" s="56"/>
      <c r="F42" s="56"/>
      <c r="G42" s="37"/>
      <c r="H42" s="54" t="str">
        <f t="shared" si="14"/>
        <v>Voer een getal in (bij n.v.t. NA invullen)</v>
      </c>
      <c r="I42" s="73" t="str">
        <f>CONCATENATE(L42,M42,N42,O42)</f>
        <v/>
      </c>
      <c r="J42" s="73"/>
      <c r="K42" s="37"/>
      <c r="L42" s="42" t="str">
        <f>IF(AND(NOT(ISBLANK(C42)),NOT(ISBLANK(D42))),IF(C42&gt;0,IF(D42&gt;0, "","pva must be &gt;0,"),IF(D42&gt;0, "Pvo must be &gt;0,","")),"")</f>
        <v/>
      </c>
      <c r="M42" s="42" t="str">
        <f>IF(AND(NOT(ISBLANK(E42)),NOT(ISBLANK(F42))),IF(E42&gt;0,IF(F42&gt;0, "","Fva must be &gt;0,"),IF(F42&gt;0, "Fvo must be &gt;0,","")),"")</f>
        <v/>
      </c>
      <c r="N42" s="42" t="str">
        <f>IF(C42&gt;=E42,"","Fvo can not be bigger than Pvo,")</f>
        <v/>
      </c>
      <c r="O42" s="42" t="str">
        <f>IF(D42&gt;=F42,"","Fva can not be higher than Pva")</f>
        <v/>
      </c>
      <c r="P42" s="41"/>
      <c r="Q42" s="44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</row>
    <row r="43" spans="1:46" x14ac:dyDescent="0.2">
      <c r="A43" s="5" t="s">
        <v>28</v>
      </c>
      <c r="B43" s="46" t="s">
        <v>50</v>
      </c>
      <c r="C43" s="56"/>
      <c r="D43" s="56"/>
      <c r="E43" s="56"/>
      <c r="F43" s="56"/>
      <c r="G43" s="37"/>
      <c r="H43" s="54" t="str">
        <f t="shared" si="14"/>
        <v>Voer een getal in (bij n.v.t. NA invullen)</v>
      </c>
      <c r="I43" s="73" t="str">
        <f>CONCATENATE(L43,M43,N43,O43)</f>
        <v/>
      </c>
      <c r="J43" s="73"/>
      <c r="K43" s="37"/>
      <c r="L43" s="42" t="str">
        <f>IF(AND(NOT(ISBLANK(C43)),NOT(ISBLANK(D43))),IF(C43&gt;0,IF(D43&gt;0, "","pva must be &gt;0,"),IF(D43&gt;0, "Pvo must be &gt;0,","")),"")</f>
        <v/>
      </c>
      <c r="M43" s="42" t="str">
        <f>IF(AND(NOT(ISBLANK(E43)),NOT(ISBLANK(F43))),IF(E43&gt;0,IF(F43&gt;0, "","Fva must be &gt;0,"),IF(F43&gt;0, "Fvo must be &gt;0,","")),"")</f>
        <v/>
      </c>
      <c r="N43" s="42" t="str">
        <f>IF(C43&gt;=E43,"","Fvo can not be bigger than Pvo,")</f>
        <v/>
      </c>
      <c r="O43" s="42" t="str">
        <f>IF(D43&gt;=F43,"","Fva can not be higher than Pva")</f>
        <v/>
      </c>
      <c r="P43" s="41"/>
      <c r="Q43" s="44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</row>
    <row r="44" spans="1:46" x14ac:dyDescent="0.2">
      <c r="A44" s="5" t="s">
        <v>29</v>
      </c>
      <c r="B44" s="46" t="s">
        <v>51</v>
      </c>
      <c r="C44" s="56"/>
      <c r="D44" s="56"/>
      <c r="E44" s="56"/>
      <c r="F44" s="56"/>
      <c r="G44" s="37"/>
      <c r="H44" s="54" t="str">
        <f t="shared" si="14"/>
        <v>Voer een getal in (bij n.v.t. NA invullen)</v>
      </c>
      <c r="I44" s="73" t="str">
        <f>CONCATENATE(L44,M44,N44,O44)</f>
        <v/>
      </c>
      <c r="J44" s="73"/>
      <c r="K44" s="37"/>
      <c r="L44" s="42" t="str">
        <f>IF(AND(NOT(ISBLANK(C44)),NOT(ISBLANK(D44))),IF(C44&gt;0,IF(D44&gt;0, "","pva must be &gt;0,"),IF(D44&gt;0, "Pvo must be &gt;0,","")),"")</f>
        <v/>
      </c>
      <c r="M44" s="42" t="str">
        <f>IF(AND(NOT(ISBLANK(E44)),NOT(ISBLANK(F44))),IF(E44&gt;0,IF(F44&gt;0, "","Fva must be &gt;0,"),IF(F44&gt;0, "Fvo must be &gt;0,","")),"")</f>
        <v/>
      </c>
      <c r="N44" s="42" t="str">
        <f>IF(C44&gt;=E44,"","Fvo can not be bigger than Pvo,")</f>
        <v/>
      </c>
      <c r="O44" s="42" t="str">
        <f>IF(D44&gt;=F44,"","Fva can not be higher than Pva")</f>
        <v/>
      </c>
      <c r="P44" s="41"/>
      <c r="Q44" s="44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</row>
    <row r="45" spans="1:46" x14ac:dyDescent="0.2">
      <c r="A45" s="60"/>
      <c r="B45" s="60"/>
      <c r="C45" s="60"/>
      <c r="D45" s="3"/>
      <c r="E45" s="3"/>
      <c r="F45" s="3"/>
      <c r="G45" s="37"/>
      <c r="H45" s="38"/>
      <c r="I45" s="72"/>
      <c r="J45" s="72"/>
      <c r="K45" s="37"/>
      <c r="L45" s="42"/>
      <c r="M45" s="42"/>
      <c r="N45" s="42"/>
      <c r="O45" s="42"/>
      <c r="P45" s="41"/>
      <c r="Q45" s="44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</row>
    <row r="46" spans="1:46" x14ac:dyDescent="0.2">
      <c r="A46" s="13" t="s">
        <v>268</v>
      </c>
      <c r="B46" s="14" t="s">
        <v>230</v>
      </c>
      <c r="C46" s="14" t="s">
        <v>273</v>
      </c>
      <c r="D46" s="3"/>
      <c r="E46" s="3"/>
      <c r="F46" s="3"/>
      <c r="G46" s="37"/>
      <c r="H46" s="38"/>
      <c r="I46" s="72"/>
      <c r="J46" s="72"/>
      <c r="K46" s="37"/>
      <c r="L46" s="42"/>
      <c r="M46" s="42"/>
      <c r="N46" s="42"/>
      <c r="O46" s="42"/>
      <c r="P46" s="41"/>
      <c r="Q46" s="44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</row>
    <row r="47" spans="1:46" x14ac:dyDescent="0.2">
      <c r="A47" s="8" t="s">
        <v>55</v>
      </c>
      <c r="B47" s="9" t="s">
        <v>52</v>
      </c>
      <c r="C47" s="56"/>
      <c r="D47" s="3"/>
      <c r="E47" s="3"/>
      <c r="F47" s="3"/>
      <c r="G47" s="37"/>
      <c r="H47" s="38" t="str">
        <f>IF(OR(AND(C47="NA"),AND(ISNUMBER(C47))),"","Voer een getal in (bij n.v.t. NA invullen)")</f>
        <v>Voer een getal in (bij n.v.t. NA invullen)</v>
      </c>
      <c r="I47" s="72"/>
      <c r="J47" s="72"/>
      <c r="K47" s="37"/>
      <c r="L47" s="42"/>
      <c r="M47" s="42"/>
      <c r="N47" s="42"/>
      <c r="O47" s="42"/>
      <c r="P47" s="41"/>
      <c r="Q47" s="44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</row>
    <row r="48" spans="1:46" x14ac:dyDescent="0.2">
      <c r="A48" s="8" t="s">
        <v>56</v>
      </c>
      <c r="B48" s="9" t="s">
        <v>53</v>
      </c>
      <c r="C48" s="56"/>
      <c r="D48" s="3"/>
      <c r="E48" s="3"/>
      <c r="F48" s="3"/>
      <c r="G48" s="37"/>
      <c r="H48" s="59" t="str">
        <f t="shared" ref="H48:H49" si="15">IF(OR(AND(C48="NA"),AND(ISNUMBER(C48))),"","Voer een getal in (bij n.v.t. NA invullen)")</f>
        <v>Voer een getal in (bij n.v.t. NA invullen)</v>
      </c>
      <c r="I48" s="72"/>
      <c r="J48" s="72"/>
      <c r="K48" s="37"/>
      <c r="L48" s="42"/>
      <c r="M48" s="42"/>
      <c r="N48" s="42"/>
      <c r="O48" s="42"/>
      <c r="P48" s="41"/>
      <c r="Q48" s="44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</row>
    <row r="49" spans="1:46" x14ac:dyDescent="0.2">
      <c r="A49" s="8" t="s">
        <v>57</v>
      </c>
      <c r="B49" s="8" t="s">
        <v>54</v>
      </c>
      <c r="C49" s="56"/>
      <c r="D49" s="3"/>
      <c r="E49" s="3"/>
      <c r="F49" s="3"/>
      <c r="G49" s="37"/>
      <c r="H49" s="59" t="str">
        <f t="shared" si="15"/>
        <v>Voer een getal in (bij n.v.t. NA invullen)</v>
      </c>
      <c r="I49" s="72"/>
      <c r="J49" s="72"/>
      <c r="K49" s="37"/>
      <c r="L49" s="42"/>
      <c r="M49" s="42"/>
      <c r="N49" s="42"/>
      <c r="O49" s="42"/>
      <c r="P49" s="41"/>
      <c r="Q49" s="44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</row>
    <row r="50" spans="1:46" x14ac:dyDescent="0.2">
      <c r="A50" s="18"/>
      <c r="B50" s="18"/>
      <c r="C50" s="63"/>
      <c r="D50" s="3"/>
      <c r="E50" s="3"/>
      <c r="F50" s="3"/>
      <c r="G50" s="60"/>
      <c r="H50" s="60"/>
      <c r="I50" s="60"/>
      <c r="J50" s="60"/>
      <c r="K50" s="60"/>
      <c r="L50" s="42"/>
      <c r="M50" s="42"/>
      <c r="N50" s="42"/>
      <c r="O50" s="42"/>
      <c r="P50" s="41"/>
      <c r="Q50" s="44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</row>
    <row r="51" spans="1:46" x14ac:dyDescent="0.2">
      <c r="A51" s="18"/>
      <c r="B51" s="64" t="s">
        <v>328</v>
      </c>
      <c r="C51" s="12" t="s">
        <v>269</v>
      </c>
      <c r="D51" s="12" t="s">
        <v>270</v>
      </c>
      <c r="E51" s="12" t="s">
        <v>271</v>
      </c>
      <c r="F51" s="12" t="s">
        <v>272</v>
      </c>
      <c r="G51" s="60"/>
      <c r="H51" s="60"/>
      <c r="I51" s="60"/>
      <c r="J51" s="60"/>
      <c r="K51" s="60"/>
      <c r="L51" s="42"/>
      <c r="M51" s="42"/>
      <c r="N51" s="42"/>
      <c r="O51" s="42"/>
      <c r="P51" s="41"/>
      <c r="Q51" s="44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</row>
    <row r="52" spans="1:46" x14ac:dyDescent="0.2">
      <c r="A52" s="18"/>
      <c r="B52" s="65" t="s">
        <v>329</v>
      </c>
      <c r="C52" s="8">
        <f>IF(C8+C9=C6,1,0)</f>
        <v>1</v>
      </c>
      <c r="D52" s="8">
        <f>IF(D8+D9=D6,1,0)</f>
        <v>1</v>
      </c>
      <c r="E52" s="8">
        <f>IF(E8+E9=E6,1,0)</f>
        <v>1</v>
      </c>
      <c r="F52" s="8">
        <f>IF(F8+F9=F6,1,0)</f>
        <v>1</v>
      </c>
      <c r="G52" s="60"/>
      <c r="H52" s="60"/>
      <c r="I52" s="60"/>
      <c r="J52" s="60"/>
      <c r="K52" s="60"/>
      <c r="L52" s="42"/>
      <c r="M52" s="42"/>
      <c r="N52" s="42"/>
      <c r="O52" s="42"/>
      <c r="P52" s="41"/>
      <c r="Q52" s="44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</row>
    <row r="53" spans="1:46" x14ac:dyDescent="0.2">
      <c r="A53" s="18"/>
      <c r="B53" s="65" t="s">
        <v>330</v>
      </c>
      <c r="C53" s="8">
        <f>IF(C10+C16=C9,1,0)</f>
        <v>1</v>
      </c>
      <c r="D53" s="8">
        <f>IF(D10+D16=D9,1,0)</f>
        <v>1</v>
      </c>
      <c r="E53" s="8">
        <f>IF(E10+E16=E9,1,0)</f>
        <v>1</v>
      </c>
      <c r="F53" s="8">
        <f>IF(F10+F16=F9,1,0)</f>
        <v>1</v>
      </c>
      <c r="G53" s="60"/>
      <c r="H53" s="60"/>
      <c r="I53" s="60"/>
      <c r="J53" s="60"/>
      <c r="K53" s="60"/>
      <c r="L53" s="42"/>
      <c r="M53" s="42"/>
      <c r="N53" s="42"/>
      <c r="O53" s="42"/>
      <c r="P53" s="41"/>
      <c r="Q53" s="44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</row>
    <row r="54" spans="1:46" x14ac:dyDescent="0.2">
      <c r="A54" s="18"/>
      <c r="B54" s="65" t="s">
        <v>331</v>
      </c>
      <c r="C54" s="8">
        <f>IF(C11+C16=C10,1,0)</f>
        <v>1</v>
      </c>
      <c r="D54" s="8">
        <f>IF(D11+D16=D10,1,0)</f>
        <v>1</v>
      </c>
      <c r="E54" s="8">
        <f>IF(E11+E16=E10,1,0)</f>
        <v>1</v>
      </c>
      <c r="F54" s="8">
        <f>IF(F11+F16=F10,1,0)</f>
        <v>1</v>
      </c>
      <c r="G54" s="60"/>
      <c r="H54" s="60"/>
      <c r="I54" s="60"/>
      <c r="J54" s="60"/>
      <c r="K54" s="60"/>
      <c r="L54" s="42"/>
      <c r="M54" s="42"/>
      <c r="N54" s="42"/>
      <c r="O54" s="42"/>
      <c r="P54" s="41"/>
      <c r="Q54" s="44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</row>
    <row r="55" spans="1:46" x14ac:dyDescent="0.2">
      <c r="A55" s="18"/>
      <c r="B55" s="65" t="s">
        <v>332</v>
      </c>
      <c r="C55" s="8">
        <f>IF(C29+C34=C28,1,0)</f>
        <v>1</v>
      </c>
      <c r="D55" s="8">
        <f t="shared" ref="D55:F55" si="16">IF(D29+D34=D28,1,0)</f>
        <v>1</v>
      </c>
      <c r="E55" s="8">
        <f t="shared" si="16"/>
        <v>1</v>
      </c>
      <c r="F55" s="8">
        <f t="shared" si="16"/>
        <v>1</v>
      </c>
      <c r="G55" s="60"/>
      <c r="H55" s="60"/>
      <c r="I55" s="60"/>
      <c r="J55" s="60"/>
      <c r="K55" s="60"/>
      <c r="L55" s="42"/>
      <c r="M55" s="42"/>
      <c r="N55" s="42"/>
      <c r="O55" s="42"/>
      <c r="P55" s="41"/>
      <c r="Q55" s="44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</row>
    <row r="56" spans="1:46" ht="51" x14ac:dyDescent="0.2">
      <c r="A56" s="18"/>
      <c r="B56" s="65" t="s">
        <v>365</v>
      </c>
      <c r="C56" s="6"/>
      <c r="D56" s="6"/>
      <c r="E56" s="8">
        <f>IF(AND(E13+E14+E15=E11,E18+E19+E20=E16,E31+E32+E33=E29,E36+E37+E38=E34),1,0)</f>
        <v>1</v>
      </c>
      <c r="F56" s="8">
        <f>IF(AND(F13+F14+F15=F11,F18+F19+F20=F16,F31+F32+F33=F29,F36+F37+F38=F34),1,0)</f>
        <v>1</v>
      </c>
      <c r="G56" s="60"/>
      <c r="H56" s="60"/>
      <c r="I56" s="60"/>
      <c r="J56" s="60"/>
      <c r="K56" s="60"/>
      <c r="L56" s="42"/>
      <c r="M56" s="42"/>
      <c r="N56" s="42"/>
      <c r="O56" s="42"/>
      <c r="P56" s="41"/>
      <c r="Q56" s="44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</row>
    <row r="57" spans="1:46" x14ac:dyDescent="0.2">
      <c r="A57" s="18"/>
      <c r="B57" s="65" t="s">
        <v>333</v>
      </c>
      <c r="C57" s="8">
        <f>IF(SUM(C22:C27)=C10,1,0)</f>
        <v>1</v>
      </c>
      <c r="D57" s="8">
        <f>IF(SUM(D22:D27)=D10,1,0)</f>
        <v>1</v>
      </c>
      <c r="E57" s="8">
        <f>IF(SUM(E22:E27)=E10,1,0)</f>
        <v>1</v>
      </c>
      <c r="F57" s="8">
        <f>IF(SUM(F22:F27)=F10,1,0)</f>
        <v>1</v>
      </c>
      <c r="G57" s="60"/>
      <c r="H57" s="60"/>
      <c r="I57" s="60"/>
      <c r="J57" s="60"/>
      <c r="K57" s="60"/>
      <c r="L57" s="42"/>
      <c r="M57" s="42"/>
      <c r="N57" s="42"/>
      <c r="O57" s="42"/>
      <c r="P57" s="41"/>
      <c r="Q57" s="44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</row>
    <row r="58" spans="1:46" x14ac:dyDescent="0.2">
      <c r="A58" s="18"/>
      <c r="B58" s="65" t="s">
        <v>334</v>
      </c>
      <c r="C58" s="8">
        <f>IF(SUM(C40:C44)=C34,1,0)</f>
        <v>1</v>
      </c>
      <c r="D58" s="8">
        <f t="shared" ref="D58:F58" si="17">IF(SUM(D40:D44)=D34,1,0)</f>
        <v>1</v>
      </c>
      <c r="E58" s="8">
        <f t="shared" si="17"/>
        <v>1</v>
      </c>
      <c r="F58" s="8">
        <f t="shared" si="17"/>
        <v>1</v>
      </c>
      <c r="G58" s="60"/>
      <c r="H58" s="60"/>
      <c r="I58" s="60"/>
      <c r="J58" s="60"/>
      <c r="K58" s="60"/>
      <c r="L58" s="42"/>
      <c r="M58" s="42"/>
      <c r="N58" s="42"/>
      <c r="O58" s="42"/>
      <c r="P58" s="41"/>
      <c r="Q58" s="44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</row>
    <row r="59" spans="1:46" x14ac:dyDescent="0.2">
      <c r="A59" s="18"/>
      <c r="B59" s="18"/>
      <c r="C59" s="37"/>
      <c r="D59" s="3"/>
      <c r="E59" s="3"/>
      <c r="F59" s="3"/>
      <c r="G59" s="37"/>
      <c r="H59" s="37"/>
      <c r="I59" s="72"/>
      <c r="J59" s="72"/>
      <c r="K59" s="37"/>
      <c r="L59" s="42"/>
      <c r="M59" s="42"/>
      <c r="N59" s="42"/>
      <c r="O59" s="42"/>
      <c r="P59" s="41"/>
      <c r="Q59" s="44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</row>
    <row r="60" spans="1:46" x14ac:dyDescent="0.2">
      <c r="A60" s="12" t="s">
        <v>268</v>
      </c>
      <c r="B60" s="12" t="s">
        <v>0</v>
      </c>
      <c r="C60" s="12" t="s">
        <v>269</v>
      </c>
      <c r="D60" s="12" t="s">
        <v>270</v>
      </c>
      <c r="E60" s="12" t="s">
        <v>271</v>
      </c>
      <c r="F60" s="12" t="s">
        <v>272</v>
      </c>
      <c r="G60" s="37"/>
      <c r="H60" s="37"/>
      <c r="I60" s="72"/>
      <c r="J60" s="72"/>
      <c r="K60" s="37"/>
      <c r="L60" s="42"/>
      <c r="M60" s="42"/>
      <c r="N60" s="42"/>
      <c r="O60" s="42"/>
      <c r="P60" s="41"/>
      <c r="Q60" s="44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</row>
    <row r="61" spans="1:46" x14ac:dyDescent="0.2">
      <c r="A61" s="10">
        <v>2</v>
      </c>
      <c r="B61" s="45" t="s">
        <v>59</v>
      </c>
      <c r="C61" s="56"/>
      <c r="D61" s="56"/>
      <c r="E61" s="56"/>
      <c r="F61" s="56"/>
      <c r="G61" s="37"/>
      <c r="H61" s="37" t="str">
        <f>IF(OR(AND(C61="NA",D61="NA",E61="NA",F61="NA"),AND(ISNUMBER(C61),ISNUMBER(D61),ISNUMBER(E61),ISNUMBER(F61))),"","Voer een getal in (bij n.v.t. NA invullen)")</f>
        <v>Voer een getal in (bij n.v.t. NA invullen)</v>
      </c>
      <c r="I61" s="72" t="str">
        <f>CONCATENATE(L61,M61,N61,O61)</f>
        <v/>
      </c>
      <c r="J61" s="72"/>
      <c r="K61" s="37"/>
      <c r="L61" s="42" t="str">
        <f>IF(AND(NOT(ISBLANK(C61)),NOT(ISBLANK(D61))),IF(C61&gt;0,IF(D61&gt;0, "","pva must be &gt;0,"),IF(D61&gt;0, "Pvo must be &gt;0,","")),"")</f>
        <v/>
      </c>
      <c r="M61" s="42" t="str">
        <f>IF(AND(NOT(ISBLANK(E61)),NOT(ISBLANK(F61))),IF(E61&gt;0,IF(F61&gt;0, "","Fva must be &gt;0,"),IF(F61&gt;0, "Fvo must be &gt;0,","")),"")</f>
        <v/>
      </c>
      <c r="N61" s="42" t="str">
        <f>IF(C61&gt;=E61,"","Fvo can not be bigger than Pvo,")</f>
        <v/>
      </c>
      <c r="O61" s="42" t="str">
        <f>IF(D61&gt;=F61,"","Fva can not be higher than Pva")</f>
        <v/>
      </c>
      <c r="P61" s="41"/>
      <c r="Q61" s="44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</row>
    <row r="62" spans="1:46" x14ac:dyDescent="0.2">
      <c r="A62" s="1" t="s">
        <v>256</v>
      </c>
      <c r="B62" s="46" t="s">
        <v>60</v>
      </c>
      <c r="C62" s="56"/>
      <c r="D62" s="56"/>
      <c r="E62" s="56"/>
      <c r="F62" s="56"/>
      <c r="G62" s="37"/>
      <c r="H62" s="37" t="str">
        <f t="shared" ref="H62:H130" si="18">IF(OR(AND(C62="NA",D62="NA",E62="NA",F62="NA"),AND(ISNUMBER(C62),ISNUMBER(D62),ISNUMBER(E62),ISNUMBER(F62))),"","Voer een getal in (bij n.v.t. NA invullen)")</f>
        <v>Voer een getal in (bij n.v.t. NA invullen)</v>
      </c>
      <c r="I62" s="72" t="str">
        <f>CONCATENATE(L62,M62,N62,O62)</f>
        <v/>
      </c>
      <c r="J62" s="72"/>
      <c r="K62" s="37"/>
      <c r="L62" s="42" t="str">
        <f>IF(AND(NOT(ISBLANK(C62)),NOT(ISBLANK(D62))),IF(C62&gt;0,IF(D62&gt;0, "","pva must be &gt;0,"),IF(D62&gt;0, "Pvo must be &gt;0,","")),"")</f>
        <v/>
      </c>
      <c r="M62" s="42" t="str">
        <f>IF(AND(NOT(ISBLANK(E62)),NOT(ISBLANK(F62))),IF(E62&gt;0,IF(F62&gt;0, "","Fva must be &gt;0,"),IF(F62&gt;0, "Fvo must be &gt;0,","")),"")</f>
        <v/>
      </c>
      <c r="N62" s="42" t="str">
        <f>IF(C62&gt;=E62,"","Fvo can not be bigger than Pvo,")</f>
        <v/>
      </c>
      <c r="O62" s="42" t="str">
        <f>IF(D62&gt;=F62,"","Fva can not be higher than Pva")</f>
        <v/>
      </c>
      <c r="P62" s="41"/>
      <c r="Q62" s="44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</row>
    <row r="63" spans="1:46" x14ac:dyDescent="0.2">
      <c r="A63" s="6"/>
      <c r="B63" s="46" t="s">
        <v>61</v>
      </c>
      <c r="C63" s="6"/>
      <c r="D63" s="6"/>
      <c r="E63" s="6"/>
      <c r="F63" s="6"/>
      <c r="G63" s="37"/>
      <c r="H63" s="37"/>
      <c r="I63" s="72"/>
      <c r="J63" s="72"/>
      <c r="K63" s="37"/>
      <c r="L63" s="42"/>
      <c r="M63" s="42"/>
      <c r="N63" s="42"/>
      <c r="O63" s="42"/>
      <c r="P63" s="41"/>
      <c r="Q63" s="44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</row>
    <row r="64" spans="1:46" x14ac:dyDescent="0.2">
      <c r="A64" s="1" t="s">
        <v>224</v>
      </c>
      <c r="B64" s="46" t="s">
        <v>62</v>
      </c>
      <c r="C64" s="6"/>
      <c r="D64" s="6"/>
      <c r="E64" s="56"/>
      <c r="F64" s="56"/>
      <c r="G64" s="37"/>
      <c r="H64" s="37" t="str">
        <f>IF(OR(AND(E64="NA",F64="NA"),AND(ISNUMBER(E64),ISNUMBER(F64))),"","Voer een getal in (bij n.v.t. NA invullen)")</f>
        <v>Voer een getal in (bij n.v.t. NA invullen)</v>
      </c>
      <c r="I64" s="72" t="str">
        <f>CONCATENATE(L64,M64,N64,O64)</f>
        <v/>
      </c>
      <c r="J64" s="72"/>
      <c r="K64" s="37"/>
      <c r="L64" s="42" t="str">
        <f>IF(AND(NOT(ISBLANK(C64)),NOT(ISBLANK(D64))),IF(C64&gt;0,IF(D64&gt;0, "","pva must be &gt;0,"),IF(D64&gt;0, "Pvo must be &gt;0,","")),"")</f>
        <v/>
      </c>
      <c r="M64" s="42" t="str">
        <f>IF(AND(NOT(ISBLANK(E64)),NOT(ISBLANK(F64))),IF(E64&gt;0,IF(F64&gt;0, "","Fva must be &gt;0,"),IF(F64&gt;0, "Fvo must be &gt;0,","")),"")</f>
        <v/>
      </c>
      <c r="N64" s="42"/>
      <c r="O64" s="42"/>
      <c r="P64" s="41"/>
      <c r="Q64" s="44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</row>
    <row r="65" spans="1:46" x14ac:dyDescent="0.2">
      <c r="A65" s="1" t="s">
        <v>225</v>
      </c>
      <c r="B65" s="46" t="s">
        <v>63</v>
      </c>
      <c r="C65" s="6"/>
      <c r="D65" s="6"/>
      <c r="E65" s="56"/>
      <c r="F65" s="56"/>
      <c r="G65" s="37"/>
      <c r="H65" s="37" t="str">
        <f>IF(OR(AND(E65="NA",F65="NA"),AND(ISNUMBER(E65),ISNUMBER(F65))),"","Voer een getal in (bij n.v.t. NA invullen)")</f>
        <v>Voer een getal in (bij n.v.t. NA invullen)</v>
      </c>
      <c r="I65" s="72" t="str">
        <f>CONCATENATE(L65,M65,N65,O65)</f>
        <v/>
      </c>
      <c r="J65" s="72"/>
      <c r="K65" s="37"/>
      <c r="L65" s="42" t="str">
        <f>IF(AND(NOT(ISBLANK(C65)),NOT(ISBLANK(D65))),IF(C65&gt;0,IF(D65&gt;0, "","pva must be &gt;0,"),IF(D65&gt;0, "Pvo must be &gt;0,","")),"")</f>
        <v/>
      </c>
      <c r="M65" s="42" t="str">
        <f>IF(AND(NOT(ISBLANK(E65)),NOT(ISBLANK(F65))),IF(E65&gt;0,IF(F65&gt;0, "","Fva must be &gt;0,"),IF(F65&gt;0, "Fvo must be &gt;0,","")),"")</f>
        <v/>
      </c>
      <c r="N65" s="42"/>
      <c r="O65" s="42"/>
      <c r="P65" s="41"/>
      <c r="Q65" s="44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</row>
    <row r="66" spans="1:46" x14ac:dyDescent="0.2">
      <c r="A66" s="1" t="s">
        <v>257</v>
      </c>
      <c r="B66" s="46" t="s">
        <v>64</v>
      </c>
      <c r="C66" s="56"/>
      <c r="D66" s="56"/>
      <c r="E66" s="56"/>
      <c r="F66" s="56"/>
      <c r="G66" s="37"/>
      <c r="H66" s="37" t="str">
        <f>IF(OR(AND(C66="NA",D66="NA",E66="NA",F66="NA"),AND(ISNUMBER(C66),ISNUMBER(D66),ISNUMBER(E66),ISNUMBER(F66))),"","Voer een getal in (bij n.v.t. NA invullen)")</f>
        <v>Voer een getal in (bij n.v.t. NA invullen)</v>
      </c>
      <c r="I66" s="72" t="str">
        <f>CONCATENATE(L66,M66,N66,O66)</f>
        <v/>
      </c>
      <c r="J66" s="72"/>
      <c r="K66" s="37"/>
      <c r="L66" s="42" t="str">
        <f>IF(AND(NOT(ISBLANK(C66)),NOT(ISBLANK(D66))),IF(C66&gt;0,IF(D66&gt;0, "","pva must be &gt;0,"),IF(D66&gt;0, "Pvo must be &gt;0,","")),"")</f>
        <v/>
      </c>
      <c r="M66" s="42" t="str">
        <f>IF(AND(NOT(ISBLANK(E66)),NOT(ISBLANK(F66))),IF(E66&gt;0,IF(F66&gt;0, "","Fva must be &gt;0,"),IF(F66&gt;0, "Fvo must be &gt;0,","")),"")</f>
        <v/>
      </c>
      <c r="N66" s="42" t="str">
        <f>IF(C66&gt;=E66,"","Fvo can not be bigger than Pvo,")</f>
        <v/>
      </c>
      <c r="O66" s="42" t="str">
        <f>IF(D66&gt;=F66,"","Fva can not be higher than Pva")</f>
        <v/>
      </c>
      <c r="P66" s="41"/>
      <c r="Q66" s="44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</row>
    <row r="67" spans="1:46" ht="12.6" customHeight="1" x14ac:dyDescent="0.2">
      <c r="A67" s="6"/>
      <c r="B67" s="46" t="s">
        <v>78</v>
      </c>
      <c r="C67" s="6"/>
      <c r="D67" s="6"/>
      <c r="E67" s="6"/>
      <c r="F67" s="6"/>
      <c r="G67" s="37"/>
      <c r="H67" s="37"/>
      <c r="I67" s="72"/>
      <c r="J67" s="72"/>
      <c r="K67" s="37"/>
      <c r="L67" s="42"/>
      <c r="M67" s="42"/>
      <c r="N67" s="42"/>
      <c r="O67" s="42"/>
      <c r="P67" s="41"/>
      <c r="Q67" s="44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</row>
    <row r="68" spans="1:46" x14ac:dyDescent="0.2">
      <c r="A68" s="1" t="s">
        <v>226</v>
      </c>
      <c r="B68" s="46" t="s">
        <v>62</v>
      </c>
      <c r="C68" s="6"/>
      <c r="D68" s="6"/>
      <c r="E68" s="56"/>
      <c r="F68" s="56"/>
      <c r="G68" s="37"/>
      <c r="H68" s="37" t="str">
        <f>IF(OR(AND(E68="NA",F68="NA"),AND(ISNUMBER(E68),ISNUMBER(F68))),"","Voer een getal in (bij n.v.t. NA invullen)")</f>
        <v>Voer een getal in (bij n.v.t. NA invullen)</v>
      </c>
      <c r="I68" s="72" t="str">
        <f>CONCATENATE(L68,M68,N68,O68)</f>
        <v/>
      </c>
      <c r="J68" s="72"/>
      <c r="K68" s="37"/>
      <c r="L68" s="42" t="str">
        <f>IF(AND(NOT(ISBLANK(C68)),NOT(ISBLANK(D68))),IF(C68&gt;0,IF(D68&gt;0, "","pva must be &gt;0,"),IF(D68&gt;0, "Pvo must be &gt;0,","")),"")</f>
        <v/>
      </c>
      <c r="M68" s="42" t="str">
        <f>IF(AND(NOT(ISBLANK(E68)),NOT(ISBLANK(F68))),IF(E68&gt;0,IF(F68&gt;0, "","Fva must be &gt;0,"),IF(F68&gt;0, "Fvo must be &gt;0,","")),"")</f>
        <v/>
      </c>
      <c r="N68" s="42"/>
      <c r="O68" s="42"/>
      <c r="P68" s="41"/>
      <c r="Q68" s="44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</row>
    <row r="69" spans="1:46" x14ac:dyDescent="0.2">
      <c r="A69" s="1" t="s">
        <v>227</v>
      </c>
      <c r="B69" s="46" t="s">
        <v>63</v>
      </c>
      <c r="C69" s="6"/>
      <c r="D69" s="6"/>
      <c r="E69" s="56"/>
      <c r="F69" s="56"/>
      <c r="G69" s="37"/>
      <c r="H69" s="37" t="str">
        <f>IF(OR(AND(E69="NA",F69="NA"),AND(ISNUMBER(E69),ISNUMBER(F69))),"","Voer een getal in (bij n.v.t. NA invullen)")</f>
        <v>Voer een getal in (bij n.v.t. NA invullen)</v>
      </c>
      <c r="I69" s="72" t="str">
        <f>CONCATENATE(L69,M69,N69,O69)</f>
        <v/>
      </c>
      <c r="J69" s="72"/>
      <c r="K69" s="37"/>
      <c r="L69" s="42" t="str">
        <f>IF(AND(NOT(ISBLANK(C69)),NOT(ISBLANK(D69))),IF(C69&gt;0,IF(D69&gt;0, "","pva must be &gt;0,"),IF(D69&gt;0, "Pvo must be &gt;0,","")),"")</f>
        <v/>
      </c>
      <c r="M69" s="42" t="str">
        <f>IF(AND(NOT(ISBLANK(E69)),NOT(ISBLANK(F69))),IF(E69&gt;0,IF(F69&gt;0, "","Fva must be &gt;0,"),IF(F69&gt;0, "Fvo must be &gt;0,","")),"")</f>
        <v/>
      </c>
      <c r="N69" s="42"/>
      <c r="O69" s="42"/>
      <c r="P69" s="41"/>
      <c r="Q69" s="44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</row>
    <row r="70" spans="1:46" ht="15" customHeight="1" x14ac:dyDescent="0.2">
      <c r="A70" s="7"/>
      <c r="B70" s="43"/>
      <c r="C70" s="43"/>
      <c r="D70" s="3"/>
      <c r="E70" s="3"/>
      <c r="F70" s="3"/>
      <c r="G70" s="37"/>
      <c r="H70" s="37"/>
      <c r="I70" s="72"/>
      <c r="J70" s="72"/>
      <c r="K70" s="37"/>
      <c r="L70" s="42"/>
      <c r="M70" s="42"/>
      <c r="N70" s="42"/>
      <c r="O70" s="42"/>
      <c r="P70" s="41"/>
      <c r="Q70" s="44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</row>
    <row r="71" spans="1:46" x14ac:dyDescent="0.2">
      <c r="A71" s="13" t="s">
        <v>268</v>
      </c>
      <c r="B71" s="14" t="s">
        <v>231</v>
      </c>
      <c r="C71" s="14" t="s">
        <v>273</v>
      </c>
      <c r="D71" s="3"/>
      <c r="E71" s="3"/>
      <c r="F71" s="3"/>
      <c r="G71" s="37"/>
      <c r="H71" s="37"/>
      <c r="I71" s="72" t="str">
        <f>CONCATENATE(L71,M71,N71,O71)</f>
        <v/>
      </c>
      <c r="J71" s="72"/>
      <c r="K71" s="37"/>
      <c r="L71" s="42" t="str">
        <f>IF(AND(NOT(ISBLANK(C71)),NOT(ISBLANK(D71))),IF(C71&gt;0,IF(D71&gt;0, "","pva must be &gt;0,"),IF(D71&gt;0, "Pvo must be &gt;0,","")),"")</f>
        <v/>
      </c>
      <c r="M71" s="42" t="str">
        <f>IF(AND(NOT(ISBLANK(E71)),NOT(ISBLANK(F71))),IF(E71&gt;0,IF(F71&gt;0, "","Fva must be &gt;0,"),IF(F71&gt;0, "Fvo must be &gt;0,","")),"")</f>
        <v/>
      </c>
      <c r="N71" s="42" t="str">
        <f>IF(C71&gt;=E71,"","Fvo can not be bigger than Pvo,")</f>
        <v/>
      </c>
      <c r="O71" s="42" t="str">
        <f>IF(D71&gt;=F71,"","Fva can not be higher than Pva")</f>
        <v/>
      </c>
      <c r="P71" s="41"/>
      <c r="Q71" s="44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</row>
    <row r="72" spans="1:46" x14ac:dyDescent="0.2">
      <c r="A72" s="8" t="s">
        <v>233</v>
      </c>
      <c r="B72" s="9" t="s">
        <v>52</v>
      </c>
      <c r="C72" s="56"/>
      <c r="D72" s="3"/>
      <c r="E72" s="3"/>
      <c r="F72" s="3"/>
      <c r="G72" s="37"/>
      <c r="H72" s="37" t="str">
        <f>IF(OR(AND(C72="NA"),AND(ISNUMBER(C72))),"","Voer een getal in (bij n.v.t. NA invullen)")</f>
        <v>Voer een getal in (bij n.v.t. NA invullen)</v>
      </c>
      <c r="I72" s="72" t="str">
        <f>CONCATENATE(L72,M72,N72,O72)</f>
        <v/>
      </c>
      <c r="J72" s="72"/>
      <c r="K72" s="37"/>
      <c r="L72" s="42" t="str">
        <f>IF(AND(NOT(ISBLANK(C72)),NOT(ISBLANK(D72))),IF(C72&gt;0,IF(D72&gt;0, "","pva must be &gt;0,"),IF(D72&gt;0, "Pvo must be &gt;0,","")),"")</f>
        <v/>
      </c>
      <c r="M72" s="42" t="str">
        <f>IF(AND(NOT(ISBLANK(E72)),NOT(ISBLANK(F72))),IF(E72&gt;0,IF(F72&gt;0, "","Fva must be &gt;0,"),IF(F72&gt;0, "Fvo must be &gt;0,","")),"")</f>
        <v/>
      </c>
      <c r="N72" s="42" t="str">
        <f>IF(C72&gt;=E72,"","Fvo can not be bigger than Pvo,")</f>
        <v/>
      </c>
      <c r="O72" s="42" t="str">
        <f>IF(D72&gt;=F72,"","Fva can not be higher than Pva")</f>
        <v/>
      </c>
      <c r="P72" s="41"/>
      <c r="Q72" s="44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</row>
    <row r="73" spans="1:46" x14ac:dyDescent="0.2">
      <c r="A73" s="8" t="s">
        <v>234</v>
      </c>
      <c r="B73" s="8" t="s">
        <v>232</v>
      </c>
      <c r="C73" s="56"/>
      <c r="D73" s="3"/>
      <c r="E73" s="3"/>
      <c r="F73" s="3"/>
      <c r="G73" s="37"/>
      <c r="H73" s="59" t="str">
        <f t="shared" ref="H73:H74" si="19">IF(OR(AND(C73="NA"),AND(ISNUMBER(C73))),"","Voer een getal in (bij n.v.t. NA invullen)")</f>
        <v>Voer een getal in (bij n.v.t. NA invullen)</v>
      </c>
      <c r="I73" s="72" t="str">
        <f>CONCATENATE(L73,M73,N73,O73)</f>
        <v/>
      </c>
      <c r="J73" s="72"/>
      <c r="K73" s="37"/>
      <c r="L73" s="42" t="str">
        <f>IF(AND(NOT(ISBLANK(C73)),NOT(ISBLANK(D73))),IF(C73&gt;0,IF(D73&gt;0, "","pva must be &gt;0,"),IF(D73&gt;0, "Pvo must be &gt;0,","")),"")</f>
        <v/>
      </c>
      <c r="M73" s="42" t="str">
        <f>IF(AND(NOT(ISBLANK(E73)),NOT(ISBLANK(F73))),IF(E73&gt;0,IF(F73&gt;0, "","Fva must be &gt;0,"),IF(F73&gt;0, "Fvo must be &gt;0,","")),"")</f>
        <v/>
      </c>
      <c r="N73" s="42" t="str">
        <f>IF(C73&gt;=E73,"","Fvo can not be bigger than Pvo,")</f>
        <v/>
      </c>
      <c r="O73" s="42" t="str">
        <f>IF(D73&gt;=F73,"","Fva can not be higher than Pva")</f>
        <v/>
      </c>
      <c r="P73" s="41"/>
      <c r="Q73" s="44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</row>
    <row r="74" spans="1:46" x14ac:dyDescent="0.2">
      <c r="A74" s="8" t="s">
        <v>235</v>
      </c>
      <c r="B74" s="8" t="s">
        <v>54</v>
      </c>
      <c r="C74" s="56"/>
      <c r="D74" s="3"/>
      <c r="E74" s="3"/>
      <c r="F74" s="3"/>
      <c r="G74" s="37"/>
      <c r="H74" s="59" t="str">
        <f t="shared" si="19"/>
        <v>Voer een getal in (bij n.v.t. NA invullen)</v>
      </c>
      <c r="I74" s="72" t="str">
        <f>CONCATENATE(L74,M74,N74,O74)</f>
        <v/>
      </c>
      <c r="J74" s="72"/>
      <c r="K74" s="37"/>
      <c r="L74" s="42" t="str">
        <f>IF(AND(NOT(ISBLANK(C74)),NOT(ISBLANK(D74))),IF(C74&gt;0,IF(D74&gt;0, "","pva must be &gt;0,"),IF(D74&gt;0, "Pvo must be &gt;0,","")),"")</f>
        <v/>
      </c>
      <c r="M74" s="42" t="str">
        <f>IF(AND(NOT(ISBLANK(E74)),NOT(ISBLANK(F74))),IF(E74&gt;0,IF(F74&gt;0, "","Fva must be &gt;0,"),IF(F74&gt;0, "Fvo must be &gt;0,","")),"")</f>
        <v/>
      </c>
      <c r="N74" s="42" t="str">
        <f>IF(C74&gt;=E74,"","Fvo can not be bigger than Pvo,")</f>
        <v/>
      </c>
      <c r="O74" s="42" t="str">
        <f>IF(D74&gt;=F74,"","Fva can not be higher than Pva")</f>
        <v/>
      </c>
      <c r="P74" s="41"/>
      <c r="Q74" s="44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</row>
    <row r="75" spans="1:46" x14ac:dyDescent="0.2">
      <c r="A75" s="61"/>
      <c r="B75" s="55"/>
      <c r="C75" s="62"/>
      <c r="D75" s="62"/>
      <c r="E75" s="62"/>
      <c r="F75" s="62"/>
      <c r="G75" s="60"/>
      <c r="H75" s="60"/>
      <c r="I75" s="60"/>
      <c r="J75" s="60"/>
      <c r="K75" s="60"/>
      <c r="L75" s="42"/>
      <c r="M75" s="42"/>
      <c r="N75" s="42"/>
      <c r="O75" s="42"/>
      <c r="P75" s="41"/>
      <c r="Q75" s="44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</row>
    <row r="76" spans="1:46" x14ac:dyDescent="0.2">
      <c r="A76" s="61"/>
      <c r="B76" s="64" t="s">
        <v>328</v>
      </c>
      <c r="C76" s="12" t="s">
        <v>269</v>
      </c>
      <c r="D76" s="12" t="s">
        <v>270</v>
      </c>
      <c r="E76" s="12" t="s">
        <v>271</v>
      </c>
      <c r="F76" s="12" t="s">
        <v>272</v>
      </c>
      <c r="G76" s="60"/>
      <c r="H76" s="60"/>
      <c r="I76" s="60"/>
      <c r="J76" s="60"/>
      <c r="K76" s="60"/>
      <c r="L76" s="42"/>
      <c r="M76" s="42"/>
      <c r="N76" s="42"/>
      <c r="O76" s="42"/>
      <c r="P76" s="41"/>
      <c r="Q76" s="44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60"/>
    </row>
    <row r="77" spans="1:46" x14ac:dyDescent="0.2">
      <c r="A77" s="61"/>
      <c r="B77" s="65" t="s">
        <v>335</v>
      </c>
      <c r="C77" s="8">
        <f>IF(C62+C66=C61,1,0)</f>
        <v>1</v>
      </c>
      <c r="D77" s="8">
        <f t="shared" ref="D77:F77" si="20">IF(D62+D66=D61,1,0)</f>
        <v>1</v>
      </c>
      <c r="E77" s="8">
        <f t="shared" si="20"/>
        <v>1</v>
      </c>
      <c r="F77" s="8">
        <f t="shared" si="20"/>
        <v>1</v>
      </c>
      <c r="G77" s="60"/>
      <c r="H77" s="60"/>
      <c r="I77" s="60"/>
      <c r="J77" s="60"/>
      <c r="K77" s="60"/>
      <c r="L77" s="42"/>
      <c r="M77" s="42"/>
      <c r="N77" s="42"/>
      <c r="O77" s="42"/>
      <c r="P77" s="41"/>
      <c r="Q77" s="44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60"/>
      <c r="AS77" s="60"/>
      <c r="AT77" s="60"/>
    </row>
    <row r="78" spans="1:46" x14ac:dyDescent="0.2">
      <c r="A78" s="61"/>
      <c r="B78" s="65" t="s">
        <v>336</v>
      </c>
      <c r="C78" s="6"/>
      <c r="D78" s="6"/>
      <c r="E78" s="8">
        <f>IF(E64+E65=E62,1,0)</f>
        <v>1</v>
      </c>
      <c r="F78" s="8">
        <f>IF(F64+F65=F62,1,0)</f>
        <v>1</v>
      </c>
      <c r="G78" s="60"/>
      <c r="H78" s="60"/>
      <c r="I78" s="60"/>
      <c r="J78" s="60"/>
      <c r="K78" s="60"/>
      <c r="L78" s="42"/>
      <c r="M78" s="42"/>
      <c r="N78" s="42"/>
      <c r="O78" s="42"/>
      <c r="P78" s="41"/>
      <c r="Q78" s="44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  <c r="AQ78" s="60"/>
      <c r="AR78" s="60"/>
      <c r="AS78" s="60"/>
      <c r="AT78" s="60"/>
    </row>
    <row r="79" spans="1:46" ht="11.45" customHeight="1" x14ac:dyDescent="0.2">
      <c r="A79" s="61"/>
      <c r="B79" s="65" t="s">
        <v>337</v>
      </c>
      <c r="C79" s="6"/>
      <c r="D79" s="6"/>
      <c r="E79" s="8">
        <f>IF(E68+E69=E66,1,0)</f>
        <v>1</v>
      </c>
      <c r="F79" s="8">
        <f>IF(F68+F69=F66,1,0)</f>
        <v>1</v>
      </c>
      <c r="G79" s="60"/>
      <c r="H79" s="60"/>
      <c r="I79" s="60"/>
      <c r="J79" s="60"/>
      <c r="K79" s="60"/>
      <c r="L79" s="42"/>
      <c r="M79" s="42"/>
      <c r="N79" s="42"/>
      <c r="O79" s="42"/>
      <c r="P79" s="41"/>
      <c r="Q79" s="44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</row>
    <row r="80" spans="1:46" x14ac:dyDescent="0.2">
      <c r="A80" s="18"/>
      <c r="B80" s="18"/>
      <c r="C80" s="60"/>
      <c r="D80" s="3"/>
      <c r="E80" s="3"/>
      <c r="F80" s="3"/>
      <c r="G80" s="60"/>
      <c r="H80" s="60"/>
      <c r="I80" s="72"/>
      <c r="J80" s="72"/>
      <c r="K80" s="60"/>
      <c r="L80" s="42"/>
      <c r="M80" s="42"/>
      <c r="N80" s="42"/>
      <c r="O80" s="42"/>
      <c r="P80" s="41"/>
      <c r="Q80" s="44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60"/>
    </row>
    <row r="81" spans="1:46" x14ac:dyDescent="0.2">
      <c r="A81" s="12" t="s">
        <v>268</v>
      </c>
      <c r="B81" s="12" t="s">
        <v>0</v>
      </c>
      <c r="C81" s="12" t="s">
        <v>269</v>
      </c>
      <c r="D81" s="12" t="s">
        <v>270</v>
      </c>
      <c r="E81" s="12" t="s">
        <v>271</v>
      </c>
      <c r="F81" s="12" t="s">
        <v>272</v>
      </c>
      <c r="G81" s="37"/>
      <c r="H81" s="37"/>
      <c r="I81" s="72"/>
      <c r="J81" s="72"/>
      <c r="K81" s="37"/>
      <c r="L81" s="42"/>
      <c r="M81" s="42"/>
      <c r="N81" s="42"/>
      <c r="O81" s="42"/>
      <c r="P81" s="41"/>
      <c r="Q81" s="44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</row>
    <row r="82" spans="1:46" x14ac:dyDescent="0.2">
      <c r="A82" s="10">
        <v>3</v>
      </c>
      <c r="B82" s="47" t="s">
        <v>229</v>
      </c>
      <c r="C82" s="56"/>
      <c r="D82" s="56"/>
      <c r="E82" s="56"/>
      <c r="F82" s="56"/>
      <c r="G82" s="37"/>
      <c r="H82" s="37" t="str">
        <f>IF(OR(AND(C82="NA",D82="NA",E82="NA",F82="NA"),AND(ISNUMBER(C82),ISNUMBER(D82),ISNUMBER(E82),ISNUMBER(F82))),"","Voer een getal in (bij n.v.t. NA invullen)")</f>
        <v>Voer een getal in (bij n.v.t. NA invullen)</v>
      </c>
      <c r="I82" s="72" t="str">
        <f>CONCATENATE(L82,M82,N82,O82)</f>
        <v/>
      </c>
      <c r="J82" s="72"/>
      <c r="K82" s="37"/>
      <c r="L82" s="42" t="str">
        <f>IF(AND(NOT(ISBLANK(C82)),NOT(ISBLANK(D82))),IF(C82&gt;0,IF(D82&gt;0, "","pva must be &gt;0,"),IF(D82&gt;0, "Pvo must be &gt;0,","")),"")</f>
        <v/>
      </c>
      <c r="M82" s="42" t="str">
        <f>IF(AND(NOT(ISBLANK(E82)),NOT(ISBLANK(F82))),IF(E82&gt;0,IF(F82&gt;0, "","Fva must be &gt;0,"),IF(F82&gt;0, "Fvo must be &gt;0,","")),"")</f>
        <v/>
      </c>
      <c r="N82" s="42" t="str">
        <f>IF(C82&gt;=E82,"","Fvo can not be bigger than Pvo,")</f>
        <v/>
      </c>
      <c r="O82" s="42" t="str">
        <f>IF(D82&gt;=F82,"","Fva can not be higher than Pva")</f>
        <v/>
      </c>
      <c r="P82" s="41"/>
      <c r="Q82" s="44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</row>
    <row r="83" spans="1:46" x14ac:dyDescent="0.2">
      <c r="A83" s="1" t="s">
        <v>258</v>
      </c>
      <c r="B83" s="48" t="s">
        <v>32</v>
      </c>
      <c r="C83" s="56"/>
      <c r="D83" s="56"/>
      <c r="E83" s="56"/>
      <c r="F83" s="56"/>
      <c r="G83" s="37"/>
      <c r="H83" s="37" t="str">
        <f t="shared" si="18"/>
        <v>Voer een getal in (bij n.v.t. NA invullen)</v>
      </c>
      <c r="I83" s="72" t="str">
        <f>CONCATENATE(L83,M83,N83,O83)</f>
        <v/>
      </c>
      <c r="J83" s="72"/>
      <c r="K83" s="37"/>
      <c r="L83" s="42" t="str">
        <f>IF(AND(NOT(ISBLANK(C83)),NOT(ISBLANK(D83))),IF(C83&gt;0,IF(D83&gt;0, "","pva must be &gt;0,"),IF(D83&gt;0, "Pvo must be &gt;0,","")),"")</f>
        <v/>
      </c>
      <c r="M83" s="42" t="str">
        <f>IF(AND(NOT(ISBLANK(E83)),NOT(ISBLANK(F83))),IF(E83&gt;0,IF(F83&gt;0, "","Fva must be &gt;0,"),IF(F83&gt;0, "Fvo must be &gt;0,","")),"")</f>
        <v/>
      </c>
      <c r="N83" s="42" t="str">
        <f>IF(C83&gt;=E83,"","Fvo can not be bigger than Pvo,")</f>
        <v/>
      </c>
      <c r="O83" s="42" t="str">
        <f>IF(D83&gt;=F83,"","Fva can not be higher than Pva")</f>
        <v/>
      </c>
      <c r="P83" s="41"/>
      <c r="Q83" s="44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</row>
    <row r="84" spans="1:46" x14ac:dyDescent="0.2">
      <c r="A84" s="1" t="s">
        <v>259</v>
      </c>
      <c r="B84" s="48" t="s">
        <v>65</v>
      </c>
      <c r="C84" s="56"/>
      <c r="D84" s="56"/>
      <c r="E84" s="56"/>
      <c r="F84" s="56"/>
      <c r="G84" s="37"/>
      <c r="H84" s="37" t="str">
        <f t="shared" si="18"/>
        <v>Voer een getal in (bij n.v.t. NA invullen)</v>
      </c>
      <c r="I84" s="72" t="str">
        <f>CONCATENATE(L84,M84,N84,O84)</f>
        <v/>
      </c>
      <c r="J84" s="72"/>
      <c r="K84" s="37"/>
      <c r="L84" s="42" t="str">
        <f>IF(AND(NOT(ISBLANK(C84)),NOT(ISBLANK(D84))),IF(C84&gt;0,IF(D84&gt;0, "","pva must be &gt;0,"),IF(D84&gt;0, "Pvo must be &gt;0,","")),"")</f>
        <v/>
      </c>
      <c r="M84" s="42" t="str">
        <f>IF(AND(NOT(ISBLANK(E84)),NOT(ISBLANK(F84))),IF(E84&gt;0,IF(F84&gt;0, "","Fva must be &gt;0,"),IF(F84&gt;0, "Fvo must be &gt;0,","")),"")</f>
        <v/>
      </c>
      <c r="N84" s="42" t="str">
        <f>IF(C84&gt;=E84,"","Fvo can not be bigger than Pvo,")</f>
        <v/>
      </c>
      <c r="O84" s="42" t="str">
        <f>IF(D84&gt;=F84,"","Fva can not be higher than Pva")</f>
        <v/>
      </c>
      <c r="P84" s="41"/>
      <c r="Q84" s="44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</row>
    <row r="85" spans="1:46" x14ac:dyDescent="0.2">
      <c r="A85" s="1" t="s">
        <v>175</v>
      </c>
      <c r="B85" s="46" t="s">
        <v>34</v>
      </c>
      <c r="C85" s="56"/>
      <c r="D85" s="56"/>
      <c r="E85" s="56"/>
      <c r="F85" s="56"/>
      <c r="G85" s="37"/>
      <c r="H85" s="37" t="str">
        <f t="shared" si="18"/>
        <v>Voer een getal in (bij n.v.t. NA invullen)</v>
      </c>
      <c r="I85" s="72" t="str">
        <f>CONCATENATE(L85,M85,N85,O85)</f>
        <v/>
      </c>
      <c r="J85" s="72"/>
      <c r="K85" s="37"/>
      <c r="L85" s="42" t="str">
        <f>IF(AND(NOT(ISBLANK(C85)),NOT(ISBLANK(D85))),IF(C85&gt;0,IF(D85&gt;0, "","pva must be &gt;0,"),IF(D85&gt;0, "Pvo must be &gt;0,","")),"")</f>
        <v/>
      </c>
      <c r="M85" s="42" t="str">
        <f>IF(AND(NOT(ISBLANK(E85)),NOT(ISBLANK(F85))),IF(E85&gt;0,IF(F85&gt;0, "","Fva must be &gt;0,"),IF(F85&gt;0, "Fvo must be &gt;0,","")),"")</f>
        <v/>
      </c>
      <c r="N85" s="42" t="str">
        <f>IF(C85&gt;=E85,"","Fvo can not be bigger than Pvo,")</f>
        <v/>
      </c>
      <c r="O85" s="42" t="str">
        <f>IF(D85&gt;=F85,"","Fva can not be higher than Pva")</f>
        <v/>
      </c>
      <c r="P85" s="41"/>
      <c r="Q85" s="44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</row>
    <row r="86" spans="1:46" x14ac:dyDescent="0.2">
      <c r="A86" s="6"/>
      <c r="B86" s="46" t="s">
        <v>66</v>
      </c>
      <c r="C86" s="6"/>
      <c r="D86" s="6"/>
      <c r="E86" s="6"/>
      <c r="F86" s="6"/>
      <c r="G86" s="37"/>
      <c r="H86" s="37"/>
      <c r="I86" s="72"/>
      <c r="J86" s="72"/>
      <c r="K86" s="37"/>
      <c r="L86" s="42"/>
      <c r="M86" s="42"/>
      <c r="N86" s="42"/>
      <c r="O86" s="42"/>
      <c r="P86" s="41"/>
      <c r="Q86" s="44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</row>
    <row r="87" spans="1:46" x14ac:dyDescent="0.2">
      <c r="A87" s="1" t="s">
        <v>176</v>
      </c>
      <c r="B87" s="46" t="s">
        <v>67</v>
      </c>
      <c r="C87" s="56"/>
      <c r="D87" s="56"/>
      <c r="E87" s="56"/>
      <c r="F87" s="56"/>
      <c r="G87" s="37"/>
      <c r="H87" s="37" t="str">
        <f t="shared" si="18"/>
        <v>Voer een getal in (bij n.v.t. NA invullen)</v>
      </c>
      <c r="I87" s="72" t="str">
        <f>CONCATENATE(L87,M87,N87,O87)</f>
        <v/>
      </c>
      <c r="J87" s="72"/>
      <c r="K87" s="37"/>
      <c r="L87" s="42" t="str">
        <f>IF(AND(NOT(ISBLANK(C87)),NOT(ISBLANK(D87))),IF(C87&gt;0,IF(D87&gt;0, "","pva must be &gt;0,"),IF(D87&gt;0, "Pvo must be &gt;0,","")),"")</f>
        <v/>
      </c>
      <c r="M87" s="42" t="str">
        <f>IF(AND(NOT(ISBLANK(E87)),NOT(ISBLANK(F87))),IF(E87&gt;0,IF(F87&gt;0, "","Fva must be &gt;0,"),IF(F87&gt;0, "Fvo must be &gt;0,","")),"")</f>
        <v/>
      </c>
      <c r="N87" s="42" t="str">
        <f>IF(C87&gt;=E87,"","Fvo can not be bigger than Pvo,")</f>
        <v/>
      </c>
      <c r="O87" s="42" t="str">
        <f>IF(D87&gt;=F87,"","Fva can not be higher than Pva")</f>
        <v/>
      </c>
      <c r="P87" s="41"/>
      <c r="Q87" s="44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</row>
    <row r="88" spans="1:46" x14ac:dyDescent="0.2">
      <c r="A88" s="1" t="s">
        <v>177</v>
      </c>
      <c r="B88" s="46" t="s">
        <v>68</v>
      </c>
      <c r="C88" s="56"/>
      <c r="D88" s="56"/>
      <c r="E88" s="56"/>
      <c r="F88" s="56"/>
      <c r="G88" s="37"/>
      <c r="H88" s="37" t="str">
        <f t="shared" si="18"/>
        <v>Voer een getal in (bij n.v.t. NA invullen)</v>
      </c>
      <c r="I88" s="72" t="str">
        <f>CONCATENATE(L88,M88,N88,O88)</f>
        <v/>
      </c>
      <c r="J88" s="72"/>
      <c r="K88" s="37"/>
      <c r="L88" s="42" t="str">
        <f>IF(AND(NOT(ISBLANK(C88)),NOT(ISBLANK(D88))),IF(C88&gt;0,IF(D88&gt;0, "","pva must be &gt;0,"),IF(D88&gt;0, "Pvo must be &gt;0,","")),"")</f>
        <v/>
      </c>
      <c r="M88" s="42" t="str">
        <f>IF(AND(NOT(ISBLANK(E88)),NOT(ISBLANK(F88))),IF(E88&gt;0,IF(F88&gt;0, "","Fva must be &gt;0,"),IF(F88&gt;0, "Fvo must be &gt;0,","")),"")</f>
        <v/>
      </c>
      <c r="N88" s="42" t="str">
        <f>IF(C88&gt;=E88,"","Fvo can not be bigger than Pvo,")</f>
        <v/>
      </c>
      <c r="O88" s="42" t="str">
        <f>IF(D88&gt;=F88,"","Fva can not be higher than Pva")</f>
        <v/>
      </c>
      <c r="P88" s="41"/>
      <c r="Q88" s="44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</row>
    <row r="89" spans="1:46" x14ac:dyDescent="0.2">
      <c r="A89" s="1" t="s">
        <v>178</v>
      </c>
      <c r="B89" s="46" t="s">
        <v>35</v>
      </c>
      <c r="C89" s="56"/>
      <c r="D89" s="56"/>
      <c r="E89" s="56"/>
      <c r="F89" s="56"/>
      <c r="G89" s="37"/>
      <c r="H89" s="37" t="str">
        <f t="shared" si="18"/>
        <v>Voer een getal in (bij n.v.t. NA invullen)</v>
      </c>
      <c r="I89" s="72" t="str">
        <f>CONCATENATE(L89,M89,N89,O89)</f>
        <v/>
      </c>
      <c r="J89" s="72"/>
      <c r="K89" s="37"/>
      <c r="L89" s="42" t="str">
        <f>IF(AND(NOT(ISBLANK(C89)),NOT(ISBLANK(D89))),IF(C89&gt;0,IF(D89&gt;0, "","pva must be &gt;0,"),IF(D89&gt;0, "Pvo must be &gt;0,","")),"")</f>
        <v/>
      </c>
      <c r="M89" s="42" t="str">
        <f>IF(AND(NOT(ISBLANK(E89)),NOT(ISBLANK(F89))),IF(E89&gt;0,IF(F89&gt;0, "","Fva must be &gt;0,"),IF(F89&gt;0, "Fvo must be &gt;0,","")),"")</f>
        <v/>
      </c>
      <c r="N89" s="42" t="str">
        <f>IF(C89&gt;=E89,"","Fvo can not be bigger than Pvo,")</f>
        <v/>
      </c>
      <c r="O89" s="42" t="str">
        <f>IF(D89&gt;=F89,"","Fva can not be higher than Pva")</f>
        <v/>
      </c>
      <c r="P89" s="41"/>
      <c r="Q89" s="44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</row>
    <row r="90" spans="1:46" x14ac:dyDescent="0.2">
      <c r="A90" s="6"/>
      <c r="B90" s="46" t="s">
        <v>69</v>
      </c>
      <c r="C90" s="6"/>
      <c r="D90" s="6"/>
      <c r="E90" s="6"/>
      <c r="F90" s="6"/>
      <c r="G90" s="37"/>
      <c r="H90" s="37"/>
      <c r="I90" s="72"/>
      <c r="J90" s="72"/>
      <c r="K90" s="37"/>
      <c r="L90" s="42"/>
      <c r="M90" s="42"/>
      <c r="N90" s="42"/>
      <c r="O90" s="42"/>
      <c r="P90" s="41"/>
      <c r="Q90" s="44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</row>
    <row r="91" spans="1:46" x14ac:dyDescent="0.2">
      <c r="A91" s="1" t="s">
        <v>179</v>
      </c>
      <c r="B91" s="46" t="s">
        <v>70</v>
      </c>
      <c r="C91" s="6"/>
      <c r="D91" s="6"/>
      <c r="E91" s="56"/>
      <c r="F91" s="56"/>
      <c r="G91" s="37"/>
      <c r="H91" s="37" t="str">
        <f>IF(OR(AND(E91="NA",F91="NA"),AND(ISNUMBER(E91),ISNUMBER(F91))),"","Voer een getal in (bij n.v.t. NA invullen)")</f>
        <v>Voer een getal in (bij n.v.t. NA invullen)</v>
      </c>
      <c r="I91" s="72" t="str">
        <f t="shared" ref="I91:I99" si="21">CONCATENATE(L91,M91,N91,O91)</f>
        <v/>
      </c>
      <c r="J91" s="72"/>
      <c r="K91" s="37"/>
      <c r="L91" s="42" t="str">
        <f t="shared" ref="L91:L99" si="22">IF(AND(NOT(ISBLANK(C91)),NOT(ISBLANK(D91))),IF(C91&gt;0,IF(D91&gt;0, "","pva must be &gt;0,"),IF(D91&gt;0, "Pvo must be &gt;0,","")),"")</f>
        <v/>
      </c>
      <c r="M91" s="42" t="str">
        <f t="shared" ref="M91:M99" si="23">IF(AND(NOT(ISBLANK(E91)),NOT(ISBLANK(F91))),IF(E91&gt;0,IF(F91&gt;0, "","Fva must be &gt;0,"),IF(F91&gt;0, "Fvo must be &gt;0,","")),"")</f>
        <v/>
      </c>
      <c r="N91" s="42"/>
      <c r="O91" s="42"/>
      <c r="P91" s="41"/>
      <c r="Q91" s="44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</row>
    <row r="92" spans="1:46" x14ac:dyDescent="0.2">
      <c r="A92" s="1" t="s">
        <v>180</v>
      </c>
      <c r="B92" s="46" t="s">
        <v>71</v>
      </c>
      <c r="C92" s="6"/>
      <c r="D92" s="6"/>
      <c r="E92" s="56"/>
      <c r="F92" s="56"/>
      <c r="G92" s="37"/>
      <c r="H92" s="37" t="str">
        <f t="shared" ref="H92:H98" si="24">IF(OR(AND(E92="NA",F92="NA"),AND(ISNUMBER(E92),ISNUMBER(F92))),"","Voer een getal in (bij n.v.t. NA invullen)")</f>
        <v>Voer een getal in (bij n.v.t. NA invullen)</v>
      </c>
      <c r="I92" s="72" t="str">
        <f t="shared" si="21"/>
        <v/>
      </c>
      <c r="J92" s="72"/>
      <c r="K92" s="37"/>
      <c r="L92" s="42" t="str">
        <f t="shared" si="22"/>
        <v/>
      </c>
      <c r="M92" s="42" t="str">
        <f t="shared" si="23"/>
        <v/>
      </c>
      <c r="N92" s="42"/>
      <c r="O92" s="42"/>
      <c r="P92" s="41"/>
      <c r="Q92" s="44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</row>
    <row r="93" spans="1:46" x14ac:dyDescent="0.2">
      <c r="A93" s="1" t="s">
        <v>181</v>
      </c>
      <c r="B93" s="46" t="s">
        <v>72</v>
      </c>
      <c r="C93" s="6"/>
      <c r="D93" s="6"/>
      <c r="E93" s="56"/>
      <c r="F93" s="56"/>
      <c r="G93" s="37"/>
      <c r="H93" s="37" t="str">
        <f t="shared" si="24"/>
        <v>Voer een getal in (bij n.v.t. NA invullen)</v>
      </c>
      <c r="I93" s="72" t="str">
        <f t="shared" si="21"/>
        <v/>
      </c>
      <c r="J93" s="72"/>
      <c r="K93" s="37"/>
      <c r="L93" s="42" t="str">
        <f t="shared" si="22"/>
        <v/>
      </c>
      <c r="M93" s="42" t="str">
        <f t="shared" si="23"/>
        <v/>
      </c>
      <c r="N93" s="42"/>
      <c r="O93" s="42"/>
      <c r="P93" s="41"/>
      <c r="Q93" s="44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</row>
    <row r="94" spans="1:46" x14ac:dyDescent="0.2">
      <c r="A94" s="1" t="s">
        <v>182</v>
      </c>
      <c r="B94" s="46" t="s">
        <v>73</v>
      </c>
      <c r="C94" s="6"/>
      <c r="D94" s="6"/>
      <c r="E94" s="56"/>
      <c r="F94" s="56"/>
      <c r="G94" s="37"/>
      <c r="H94" s="37" t="str">
        <f t="shared" si="24"/>
        <v>Voer een getal in (bij n.v.t. NA invullen)</v>
      </c>
      <c r="I94" s="72" t="str">
        <f t="shared" si="21"/>
        <v/>
      </c>
      <c r="J94" s="72"/>
      <c r="K94" s="37"/>
      <c r="L94" s="42" t="str">
        <f t="shared" si="22"/>
        <v/>
      </c>
      <c r="M94" s="42" t="str">
        <f t="shared" si="23"/>
        <v/>
      </c>
      <c r="N94" s="42"/>
      <c r="O94" s="42"/>
      <c r="P94" s="41"/>
      <c r="Q94" s="44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</row>
    <row r="95" spans="1:46" x14ac:dyDescent="0.2">
      <c r="A95" s="1" t="s">
        <v>183</v>
      </c>
      <c r="B95" s="46" t="s">
        <v>74</v>
      </c>
      <c r="C95" s="6"/>
      <c r="D95" s="6"/>
      <c r="E95" s="56"/>
      <c r="F95" s="56"/>
      <c r="G95" s="37"/>
      <c r="H95" s="37" t="str">
        <f t="shared" si="24"/>
        <v>Voer een getal in (bij n.v.t. NA invullen)</v>
      </c>
      <c r="I95" s="72" t="str">
        <f t="shared" si="21"/>
        <v/>
      </c>
      <c r="J95" s="72"/>
      <c r="K95" s="37"/>
      <c r="L95" s="42" t="str">
        <f t="shared" si="22"/>
        <v/>
      </c>
      <c r="M95" s="42" t="str">
        <f t="shared" si="23"/>
        <v/>
      </c>
      <c r="N95" s="42"/>
      <c r="O95" s="42"/>
      <c r="P95" s="41"/>
      <c r="Q95" s="44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</row>
    <row r="96" spans="1:46" x14ac:dyDescent="0.2">
      <c r="A96" s="1" t="s">
        <v>184</v>
      </c>
      <c r="B96" s="46" t="s">
        <v>75</v>
      </c>
      <c r="C96" s="6"/>
      <c r="D96" s="6"/>
      <c r="E96" s="56"/>
      <c r="F96" s="56"/>
      <c r="G96" s="37"/>
      <c r="H96" s="37" t="str">
        <f t="shared" si="24"/>
        <v>Voer een getal in (bij n.v.t. NA invullen)</v>
      </c>
      <c r="I96" s="72" t="str">
        <f t="shared" si="21"/>
        <v/>
      </c>
      <c r="J96" s="72"/>
      <c r="K96" s="37"/>
      <c r="L96" s="42" t="str">
        <f t="shared" si="22"/>
        <v/>
      </c>
      <c r="M96" s="42" t="str">
        <f t="shared" si="23"/>
        <v/>
      </c>
      <c r="N96" s="42"/>
      <c r="O96" s="42"/>
      <c r="P96" s="41"/>
      <c r="Q96" s="44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</row>
    <row r="97" spans="1:46" x14ac:dyDescent="0.2">
      <c r="A97" s="1" t="s">
        <v>185</v>
      </c>
      <c r="B97" s="46" t="s">
        <v>38</v>
      </c>
      <c r="C97" s="6"/>
      <c r="D97" s="6"/>
      <c r="E97" s="56"/>
      <c r="F97" s="56"/>
      <c r="G97" s="37"/>
      <c r="H97" s="37" t="str">
        <f t="shared" si="24"/>
        <v>Voer een getal in (bij n.v.t. NA invullen)</v>
      </c>
      <c r="I97" s="72" t="str">
        <f t="shared" si="21"/>
        <v/>
      </c>
      <c r="J97" s="72"/>
      <c r="K97" s="37"/>
      <c r="L97" s="42" t="str">
        <f t="shared" si="22"/>
        <v/>
      </c>
      <c r="M97" s="42" t="str">
        <f t="shared" si="23"/>
        <v/>
      </c>
      <c r="N97" s="42"/>
      <c r="O97" s="42"/>
      <c r="P97" s="41"/>
      <c r="Q97" s="44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</row>
    <row r="98" spans="1:46" x14ac:dyDescent="0.2">
      <c r="A98" s="1" t="s">
        <v>186</v>
      </c>
      <c r="B98" s="46" t="s">
        <v>76</v>
      </c>
      <c r="C98" s="6"/>
      <c r="D98" s="6"/>
      <c r="E98" s="56"/>
      <c r="F98" s="56"/>
      <c r="G98" s="37"/>
      <c r="H98" s="37" t="str">
        <f t="shared" si="24"/>
        <v>Voer een getal in (bij n.v.t. NA invullen)</v>
      </c>
      <c r="I98" s="72" t="str">
        <f t="shared" si="21"/>
        <v/>
      </c>
      <c r="J98" s="72"/>
      <c r="K98" s="37"/>
      <c r="L98" s="42" t="str">
        <f t="shared" si="22"/>
        <v/>
      </c>
      <c r="M98" s="42" t="str">
        <f t="shared" si="23"/>
        <v/>
      </c>
      <c r="N98" s="42"/>
      <c r="O98" s="42"/>
      <c r="P98" s="41"/>
      <c r="Q98" s="44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</row>
    <row r="99" spans="1:46" x14ac:dyDescent="0.2">
      <c r="A99" s="1" t="s">
        <v>187</v>
      </c>
      <c r="B99" s="46" t="s">
        <v>77</v>
      </c>
      <c r="C99" s="56"/>
      <c r="D99" s="56"/>
      <c r="E99" s="56"/>
      <c r="F99" s="56"/>
      <c r="G99" s="37"/>
      <c r="H99" s="37" t="str">
        <f t="shared" si="18"/>
        <v>Voer een getal in (bij n.v.t. NA invullen)</v>
      </c>
      <c r="I99" s="72" t="str">
        <f t="shared" si="21"/>
        <v/>
      </c>
      <c r="J99" s="72"/>
      <c r="K99" s="37"/>
      <c r="L99" s="42" t="str">
        <f t="shared" si="22"/>
        <v/>
      </c>
      <c r="M99" s="42" t="str">
        <f t="shared" si="23"/>
        <v/>
      </c>
      <c r="N99" s="42" t="str">
        <f>IF(C99&gt;=E99,"","Fvo can not be bigger than Pvo,")</f>
        <v/>
      </c>
      <c r="O99" s="42" t="str">
        <f>IF(D99&gt;=F99,"","Fva can not be higher than Pva")</f>
        <v/>
      </c>
      <c r="P99" s="41"/>
      <c r="Q99" s="44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</row>
    <row r="100" spans="1:46" x14ac:dyDescent="0.2">
      <c r="A100" s="6"/>
      <c r="B100" s="46" t="s">
        <v>69</v>
      </c>
      <c r="C100" s="6"/>
      <c r="D100" s="6"/>
      <c r="E100" s="6"/>
      <c r="F100" s="6"/>
      <c r="G100" s="37"/>
      <c r="H100" s="37"/>
      <c r="I100" s="72"/>
      <c r="J100" s="72"/>
      <c r="K100" s="37"/>
      <c r="L100" s="42"/>
      <c r="M100" s="42"/>
      <c r="N100" s="42"/>
      <c r="O100" s="42"/>
      <c r="P100" s="41"/>
      <c r="Q100" s="44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</row>
    <row r="101" spans="1:46" x14ac:dyDescent="0.2">
      <c r="A101" s="1" t="s">
        <v>188</v>
      </c>
      <c r="B101" s="46" t="s">
        <v>70</v>
      </c>
      <c r="C101" s="6"/>
      <c r="D101" s="6"/>
      <c r="E101" s="56"/>
      <c r="F101" s="56"/>
      <c r="G101" s="37"/>
      <c r="H101" s="37" t="str">
        <f>IF(OR(AND(E101="NA",F101="NA"),AND(ISNUMBER(E101),ISNUMBER(F101))),"","Voer een getal in (bij n.v.t. NA invullen)")</f>
        <v>Voer een getal in (bij n.v.t. NA invullen)</v>
      </c>
      <c r="I101" s="72" t="str">
        <f t="shared" ref="I101:I108" si="25">CONCATENATE(L101,M101,N101,O101)</f>
        <v/>
      </c>
      <c r="J101" s="72"/>
      <c r="K101" s="37"/>
      <c r="L101" s="42" t="str">
        <f t="shared" ref="L101:L108" si="26">IF(AND(NOT(ISBLANK(C101)),NOT(ISBLANK(D101))),IF(C101&gt;0,IF(D101&gt;0, "","pva must be &gt;0,"),IF(D101&gt;0, "Pvo must be &gt;0,","")),"")</f>
        <v/>
      </c>
      <c r="M101" s="42" t="str">
        <f t="shared" ref="M101:M108" si="27">IF(AND(NOT(ISBLANK(E101)),NOT(ISBLANK(F101))),IF(E101&gt;0,IF(F101&gt;0, "","Fva must be &gt;0,"),IF(F101&gt;0, "Fvo must be &gt;0,","")),"")</f>
        <v/>
      </c>
      <c r="N101" s="42"/>
      <c r="O101" s="42"/>
      <c r="P101" s="41"/>
      <c r="Q101" s="44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</row>
    <row r="102" spans="1:46" x14ac:dyDescent="0.2">
      <c r="A102" s="1" t="s">
        <v>189</v>
      </c>
      <c r="B102" s="46" t="s">
        <v>71</v>
      </c>
      <c r="C102" s="6"/>
      <c r="D102" s="6"/>
      <c r="E102" s="56"/>
      <c r="F102" s="56"/>
      <c r="G102" s="37"/>
      <c r="H102" s="37" t="str">
        <f t="shared" ref="H102:H108" si="28">IF(OR(AND(E102="NA",F102="NA"),AND(ISNUMBER(E102),ISNUMBER(F102))),"","Voer een getal in (bij n.v.t. NA invullen)")</f>
        <v>Voer een getal in (bij n.v.t. NA invullen)</v>
      </c>
      <c r="I102" s="72" t="str">
        <f t="shared" si="25"/>
        <v/>
      </c>
      <c r="J102" s="72"/>
      <c r="K102" s="37"/>
      <c r="L102" s="42" t="str">
        <f t="shared" si="26"/>
        <v/>
      </c>
      <c r="M102" s="42" t="str">
        <f t="shared" si="27"/>
        <v/>
      </c>
      <c r="N102" s="42"/>
      <c r="O102" s="42"/>
      <c r="P102" s="41"/>
      <c r="Q102" s="44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</row>
    <row r="103" spans="1:46" x14ac:dyDescent="0.2">
      <c r="A103" s="1" t="s">
        <v>190</v>
      </c>
      <c r="B103" s="46" t="s">
        <v>72</v>
      </c>
      <c r="C103" s="6"/>
      <c r="D103" s="6"/>
      <c r="E103" s="56"/>
      <c r="F103" s="56"/>
      <c r="G103" s="37"/>
      <c r="H103" s="37" t="str">
        <f t="shared" si="28"/>
        <v>Voer een getal in (bij n.v.t. NA invullen)</v>
      </c>
      <c r="I103" s="72" t="str">
        <f t="shared" si="25"/>
        <v/>
      </c>
      <c r="J103" s="72"/>
      <c r="K103" s="37"/>
      <c r="L103" s="42" t="str">
        <f t="shared" si="26"/>
        <v/>
      </c>
      <c r="M103" s="42" t="str">
        <f t="shared" si="27"/>
        <v/>
      </c>
      <c r="N103" s="42"/>
      <c r="O103" s="42"/>
      <c r="P103" s="41"/>
      <c r="Q103" s="44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7"/>
    </row>
    <row r="104" spans="1:46" x14ac:dyDescent="0.2">
      <c r="A104" s="1" t="s">
        <v>191</v>
      </c>
      <c r="B104" s="46" t="s">
        <v>73</v>
      </c>
      <c r="C104" s="6"/>
      <c r="D104" s="6"/>
      <c r="E104" s="56"/>
      <c r="F104" s="56"/>
      <c r="G104" s="37"/>
      <c r="H104" s="37" t="str">
        <f t="shared" si="28"/>
        <v>Voer een getal in (bij n.v.t. NA invullen)</v>
      </c>
      <c r="I104" s="72" t="str">
        <f t="shared" si="25"/>
        <v/>
      </c>
      <c r="J104" s="72"/>
      <c r="K104" s="37"/>
      <c r="L104" s="42" t="str">
        <f t="shared" si="26"/>
        <v/>
      </c>
      <c r="M104" s="42" t="str">
        <f t="shared" si="27"/>
        <v/>
      </c>
      <c r="N104" s="42"/>
      <c r="O104" s="42"/>
      <c r="P104" s="41"/>
      <c r="Q104" s="44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7"/>
      <c r="AS104" s="37"/>
      <c r="AT104" s="37"/>
    </row>
    <row r="105" spans="1:46" x14ac:dyDescent="0.2">
      <c r="A105" s="1" t="s">
        <v>192</v>
      </c>
      <c r="B105" s="46" t="s">
        <v>74</v>
      </c>
      <c r="C105" s="6"/>
      <c r="D105" s="6"/>
      <c r="E105" s="56"/>
      <c r="F105" s="56"/>
      <c r="G105" s="37"/>
      <c r="H105" s="37" t="str">
        <f t="shared" si="28"/>
        <v>Voer een getal in (bij n.v.t. NA invullen)</v>
      </c>
      <c r="I105" s="72" t="str">
        <f t="shared" si="25"/>
        <v/>
      </c>
      <c r="J105" s="72"/>
      <c r="K105" s="37"/>
      <c r="L105" s="42" t="str">
        <f t="shared" si="26"/>
        <v/>
      </c>
      <c r="M105" s="42" t="str">
        <f t="shared" si="27"/>
        <v/>
      </c>
      <c r="N105" s="42"/>
      <c r="O105" s="42"/>
      <c r="P105" s="41"/>
      <c r="Q105" s="44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7"/>
      <c r="AS105" s="37"/>
      <c r="AT105" s="37"/>
    </row>
    <row r="106" spans="1:46" x14ac:dyDescent="0.2">
      <c r="A106" s="1" t="s">
        <v>193</v>
      </c>
      <c r="B106" s="46" t="s">
        <v>75</v>
      </c>
      <c r="C106" s="6"/>
      <c r="D106" s="6"/>
      <c r="E106" s="56"/>
      <c r="F106" s="56"/>
      <c r="G106" s="37"/>
      <c r="H106" s="37" t="str">
        <f t="shared" si="28"/>
        <v>Voer een getal in (bij n.v.t. NA invullen)</v>
      </c>
      <c r="I106" s="72" t="str">
        <f t="shared" si="25"/>
        <v/>
      </c>
      <c r="J106" s="72"/>
      <c r="K106" s="37"/>
      <c r="L106" s="42" t="str">
        <f t="shared" si="26"/>
        <v/>
      </c>
      <c r="M106" s="42" t="str">
        <f t="shared" si="27"/>
        <v/>
      </c>
      <c r="N106" s="42"/>
      <c r="O106" s="42"/>
      <c r="P106" s="41"/>
      <c r="Q106" s="44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7"/>
      <c r="AS106" s="37"/>
      <c r="AT106" s="37"/>
    </row>
    <row r="107" spans="1:46" x14ac:dyDescent="0.2">
      <c r="A107" s="48" t="s">
        <v>194</v>
      </c>
      <c r="B107" s="46" t="s">
        <v>38</v>
      </c>
      <c r="C107" s="6"/>
      <c r="D107" s="6"/>
      <c r="E107" s="56"/>
      <c r="F107" s="56"/>
      <c r="G107" s="37"/>
      <c r="H107" s="37" t="str">
        <f t="shared" si="28"/>
        <v>Voer een getal in (bij n.v.t. NA invullen)</v>
      </c>
      <c r="I107" s="72" t="str">
        <f t="shared" si="25"/>
        <v/>
      </c>
      <c r="J107" s="72"/>
      <c r="K107" s="37"/>
      <c r="L107" s="42" t="str">
        <f t="shared" si="26"/>
        <v/>
      </c>
      <c r="M107" s="42" t="str">
        <f t="shared" si="27"/>
        <v/>
      </c>
      <c r="N107" s="42"/>
      <c r="O107" s="42"/>
      <c r="P107" s="41"/>
      <c r="Q107" s="44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7"/>
    </row>
    <row r="108" spans="1:46" x14ac:dyDescent="0.2">
      <c r="A108" s="1" t="s">
        <v>195</v>
      </c>
      <c r="B108" s="46" t="s">
        <v>76</v>
      </c>
      <c r="C108" s="6"/>
      <c r="D108" s="6"/>
      <c r="E108" s="56"/>
      <c r="F108" s="56"/>
      <c r="G108" s="37"/>
      <c r="H108" s="37" t="str">
        <f t="shared" si="28"/>
        <v>Voer een getal in (bij n.v.t. NA invullen)</v>
      </c>
      <c r="I108" s="72" t="str">
        <f t="shared" si="25"/>
        <v/>
      </c>
      <c r="J108" s="72"/>
      <c r="K108" s="37"/>
      <c r="L108" s="42" t="str">
        <f t="shared" si="26"/>
        <v/>
      </c>
      <c r="M108" s="42" t="str">
        <f t="shared" si="27"/>
        <v/>
      </c>
      <c r="N108" s="42"/>
      <c r="O108" s="42"/>
      <c r="P108" s="41"/>
      <c r="Q108" s="44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7"/>
    </row>
    <row r="109" spans="1:46" x14ac:dyDescent="0.2">
      <c r="A109" s="6"/>
      <c r="B109" s="46" t="s">
        <v>49</v>
      </c>
      <c r="C109" s="6"/>
      <c r="D109" s="6"/>
      <c r="E109" s="6"/>
      <c r="F109" s="6"/>
      <c r="G109" s="37"/>
      <c r="H109" s="37"/>
      <c r="I109" s="72"/>
      <c r="J109" s="72"/>
      <c r="K109" s="37"/>
      <c r="L109" s="42"/>
      <c r="M109" s="42"/>
      <c r="N109" s="42"/>
      <c r="O109" s="42"/>
      <c r="P109" s="41"/>
      <c r="Q109" s="44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</row>
    <row r="110" spans="1:46" x14ac:dyDescent="0.2">
      <c r="A110" s="1" t="s">
        <v>196</v>
      </c>
      <c r="B110" s="46" t="s">
        <v>42</v>
      </c>
      <c r="C110" s="56"/>
      <c r="D110" s="56"/>
      <c r="E110" s="56"/>
      <c r="F110" s="56"/>
      <c r="G110" s="37"/>
      <c r="H110" s="37" t="str">
        <f t="shared" si="18"/>
        <v>Voer een getal in (bij n.v.t. NA invullen)</v>
      </c>
      <c r="I110" s="72" t="str">
        <f t="shared" ref="I110:I117" si="29">CONCATENATE(L110,M110,N110,O110)</f>
        <v/>
      </c>
      <c r="J110" s="72"/>
      <c r="K110" s="37"/>
      <c r="L110" s="42" t="str">
        <f>IF(AND(NOT(ISBLANK(C110)),NOT(ISBLANK(D110))),IF(C110&gt;0,IF(D110&gt;0, "","pva must be &gt;0,"),IF(D110&gt;0, "Pvo must be &gt;0,","")),"")</f>
        <v/>
      </c>
      <c r="M110" s="42" t="str">
        <f>IF(AND(NOT(ISBLANK(E110)),NOT(ISBLANK(F110))),IF(E110&gt;0,IF(F110&gt;0, "","Fva must be &gt;0,"),IF(F110&gt;0, "Fvo must be &gt;0,","")),"")</f>
        <v/>
      </c>
      <c r="N110" s="42" t="str">
        <f>IF(C110&gt;=E110,"","Fvo can not be bigger than Pvo,")</f>
        <v/>
      </c>
      <c r="O110" s="42" t="str">
        <f>IF(D110&gt;=F110,"","Fva can not be higher than Pva")</f>
        <v/>
      </c>
      <c r="P110" s="41"/>
      <c r="Q110" s="44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7"/>
      <c r="AS110" s="37"/>
      <c r="AT110" s="37"/>
    </row>
    <row r="111" spans="1:46" x14ac:dyDescent="0.2">
      <c r="A111" s="1" t="s">
        <v>197</v>
      </c>
      <c r="B111" s="46" t="s">
        <v>44</v>
      </c>
      <c r="C111" s="56"/>
      <c r="D111" s="56"/>
      <c r="E111" s="56"/>
      <c r="F111" s="56"/>
      <c r="G111" s="37"/>
      <c r="H111" s="37" t="str">
        <f t="shared" si="18"/>
        <v>Voer een getal in (bij n.v.t. NA invullen)</v>
      </c>
      <c r="I111" s="72" t="str">
        <f t="shared" si="29"/>
        <v/>
      </c>
      <c r="J111" s="72"/>
      <c r="K111" s="37"/>
      <c r="L111" s="42" t="str">
        <f>IF(AND(NOT(ISBLANK(C111)),NOT(ISBLANK(D111))),IF(C111&gt;0,IF(D111&gt;0, "","pva must be &gt;0,"),IF(D111&gt;0, "Pvo must be &gt;0,","")),"")</f>
        <v/>
      </c>
      <c r="M111" s="42" t="str">
        <f>IF(AND(NOT(ISBLANK(E111)),NOT(ISBLANK(F111))),IF(E111&gt;0,IF(F111&gt;0, "","Fva must be &gt;0,"),IF(F111&gt;0, "Fvo must be &gt;0,","")),"")</f>
        <v/>
      </c>
      <c r="N111" s="42" t="str">
        <f>IF(C111&gt;=E111,"","Fvo can not be bigger than Pvo,")</f>
        <v/>
      </c>
      <c r="O111" s="42" t="str">
        <f>IF(D111&gt;=F111,"","Fva can not be higher than Pva")</f>
        <v/>
      </c>
      <c r="P111" s="41"/>
      <c r="Q111" s="44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7"/>
    </row>
    <row r="112" spans="1:46" x14ac:dyDescent="0.2">
      <c r="A112" s="1" t="s">
        <v>198</v>
      </c>
      <c r="B112" s="46" t="s">
        <v>45</v>
      </c>
      <c r="C112" s="56"/>
      <c r="D112" s="56"/>
      <c r="E112" s="56"/>
      <c r="F112" s="56"/>
      <c r="G112" s="37"/>
      <c r="H112" s="37" t="str">
        <f t="shared" si="18"/>
        <v>Voer een getal in (bij n.v.t. NA invullen)</v>
      </c>
      <c r="I112" s="72" t="str">
        <f t="shared" si="29"/>
        <v/>
      </c>
      <c r="J112" s="72"/>
      <c r="K112" s="37"/>
      <c r="L112" s="42" t="str">
        <f>IF(AND(NOT(ISBLANK(C112)),NOT(ISBLANK(D112))),IF(C112&gt;0,IF(D112&gt;0, "","pva must be &gt;0,"),IF(D112&gt;0, "Pvo must be &gt;0,","")),"")</f>
        <v/>
      </c>
      <c r="M112" s="42" t="str">
        <f>IF(AND(NOT(ISBLANK(E112)),NOT(ISBLANK(F112))),IF(E112&gt;0,IF(F112&gt;0, "","Fva must be &gt;0,"),IF(F112&gt;0, "Fvo must be &gt;0,","")),"")</f>
        <v/>
      </c>
      <c r="N112" s="42" t="str">
        <f>IF(C112&gt;=E112,"","Fvo can not be bigger than Pvo,")</f>
        <v/>
      </c>
      <c r="O112" s="42" t="str">
        <f>IF(D112&gt;=F112,"","Fva can not be higher than Pva")</f>
        <v/>
      </c>
      <c r="P112" s="41"/>
      <c r="Q112" s="44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</row>
    <row r="113" spans="1:46" x14ac:dyDescent="0.2">
      <c r="A113" s="1" t="s">
        <v>199</v>
      </c>
      <c r="B113" s="46" t="s">
        <v>46</v>
      </c>
      <c r="C113" s="56"/>
      <c r="D113" s="56"/>
      <c r="E113" s="56"/>
      <c r="F113" s="56"/>
      <c r="G113" s="37"/>
      <c r="H113" s="37" t="str">
        <f t="shared" si="18"/>
        <v>Voer een getal in (bij n.v.t. NA invullen)</v>
      </c>
      <c r="I113" s="72" t="str">
        <f t="shared" si="29"/>
        <v/>
      </c>
      <c r="J113" s="72"/>
      <c r="K113" s="37"/>
      <c r="L113" s="42" t="str">
        <f>IF(AND(NOT(ISBLANK(C113)),NOT(ISBLANK(D113))),IF(C113&gt;0,IF(D113&gt;0, "","pva must be &gt;0,"),IF(D113&gt;0, "Pvo must be &gt;0,","")),"")</f>
        <v/>
      </c>
      <c r="M113" s="42" t="str">
        <f>IF(AND(NOT(ISBLANK(E113)),NOT(ISBLANK(F113))),IF(E113&gt;0,IF(F113&gt;0, "","Fva must be &gt;0,"),IF(F113&gt;0, "Fvo must be &gt;0,","")),"")</f>
        <v/>
      </c>
      <c r="N113" s="42" t="str">
        <f>IF(C113&gt;=E113,"","Fvo can not be bigger than Pvo,")</f>
        <v/>
      </c>
      <c r="O113" s="42" t="str">
        <f>IF(D113&gt;=F113,"","Fva can not be higher than Pva")</f>
        <v/>
      </c>
      <c r="P113" s="41"/>
      <c r="Q113" s="44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</row>
    <row r="114" spans="1:46" x14ac:dyDescent="0.2">
      <c r="A114" s="1" t="s">
        <v>200</v>
      </c>
      <c r="B114" s="46" t="s">
        <v>47</v>
      </c>
      <c r="C114" s="56"/>
      <c r="D114" s="56"/>
      <c r="E114" s="56"/>
      <c r="F114" s="56"/>
      <c r="G114" s="37"/>
      <c r="H114" s="37" t="str">
        <f t="shared" si="18"/>
        <v>Voer een getal in (bij n.v.t. NA invullen)</v>
      </c>
      <c r="I114" s="72" t="str">
        <f t="shared" si="29"/>
        <v/>
      </c>
      <c r="J114" s="72"/>
      <c r="K114" s="37"/>
      <c r="L114" s="42" t="str">
        <f>IF(AND(NOT(ISBLANK(C114)),NOT(ISBLANK(D114))),IF(C114&gt;0,IF(D114&gt;0, "","pva must be &gt;0,"),IF(D114&gt;0, "Pvo must be &gt;0,","")),"")</f>
        <v/>
      </c>
      <c r="M114" s="42" t="str">
        <f>IF(AND(NOT(ISBLANK(E114)),NOT(ISBLANK(F114))),IF(E114&gt;0,IF(F114&gt;0, "","Fva must be &gt;0,"),IF(F114&gt;0, "Fvo must be &gt;0,","")),"")</f>
        <v/>
      </c>
      <c r="N114" s="42" t="str">
        <f>IF(C114&gt;=E114,"","Fvo can not be bigger than Pvo,")</f>
        <v/>
      </c>
      <c r="O114" s="42" t="str">
        <f>IF(D114&gt;=F114,"","Fva can not be higher than Pva")</f>
        <v/>
      </c>
      <c r="P114" s="41"/>
      <c r="Q114" s="44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</row>
    <row r="115" spans="1:46" x14ac:dyDescent="0.2">
      <c r="A115" s="1" t="s">
        <v>314</v>
      </c>
      <c r="B115" s="46" t="s">
        <v>316</v>
      </c>
      <c r="C115" s="56"/>
      <c r="D115" s="56"/>
      <c r="E115" s="56"/>
      <c r="F115" s="56"/>
      <c r="G115" s="60"/>
      <c r="H115" s="60" t="str">
        <f t="shared" ref="H115:H116" si="30">IF(OR(AND(C115="NA",D115="NA",E115="NA",F115="NA"),AND(ISNUMBER(C115),ISNUMBER(D115),ISNUMBER(E115),ISNUMBER(F115))),"","Voer een getal in (bij n.v.t. NA invullen)")</f>
        <v>Voer een getal in (bij n.v.t. NA invullen)</v>
      </c>
      <c r="I115" s="72" t="str">
        <f t="shared" ref="I115:I116" si="31">CONCATENATE(L115,M115,N115,O115)</f>
        <v/>
      </c>
      <c r="J115" s="72"/>
      <c r="K115" s="60"/>
      <c r="L115" s="42"/>
      <c r="M115" s="42"/>
      <c r="N115" s="42"/>
      <c r="O115" s="42"/>
      <c r="P115" s="41"/>
      <c r="Q115" s="44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  <c r="AK115" s="60"/>
      <c r="AL115" s="60"/>
      <c r="AM115" s="60"/>
      <c r="AN115" s="60"/>
      <c r="AO115" s="60"/>
      <c r="AP115" s="60"/>
      <c r="AQ115" s="60"/>
      <c r="AR115" s="60"/>
      <c r="AS115" s="60"/>
      <c r="AT115" s="60"/>
    </row>
    <row r="116" spans="1:46" x14ac:dyDescent="0.2">
      <c r="A116" s="1" t="s">
        <v>315</v>
      </c>
      <c r="B116" s="46" t="s">
        <v>75</v>
      </c>
      <c r="C116" s="56"/>
      <c r="D116" s="56"/>
      <c r="E116" s="56"/>
      <c r="F116" s="56"/>
      <c r="G116" s="60"/>
      <c r="H116" s="60" t="str">
        <f t="shared" si="30"/>
        <v>Voer een getal in (bij n.v.t. NA invullen)</v>
      </c>
      <c r="I116" s="72" t="str">
        <f t="shared" si="31"/>
        <v/>
      </c>
      <c r="J116" s="72"/>
      <c r="K116" s="60"/>
      <c r="L116" s="42"/>
      <c r="M116" s="42"/>
      <c r="N116" s="42"/>
      <c r="O116" s="42"/>
      <c r="P116" s="41"/>
      <c r="Q116" s="44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60"/>
      <c r="AH116" s="60"/>
      <c r="AI116" s="60"/>
      <c r="AJ116" s="60"/>
      <c r="AK116" s="60"/>
      <c r="AL116" s="60"/>
      <c r="AM116" s="60"/>
      <c r="AN116" s="60"/>
      <c r="AO116" s="60"/>
      <c r="AP116" s="60"/>
      <c r="AQ116" s="60"/>
      <c r="AR116" s="60"/>
      <c r="AS116" s="60"/>
      <c r="AT116" s="60"/>
    </row>
    <row r="117" spans="1:46" x14ac:dyDescent="0.2">
      <c r="A117" s="1" t="s">
        <v>201</v>
      </c>
      <c r="B117" s="46" t="s">
        <v>48</v>
      </c>
      <c r="C117" s="56"/>
      <c r="D117" s="56"/>
      <c r="E117" s="56"/>
      <c r="F117" s="56"/>
      <c r="G117" s="37"/>
      <c r="H117" s="37" t="str">
        <f t="shared" si="18"/>
        <v>Voer een getal in (bij n.v.t. NA invullen)</v>
      </c>
      <c r="I117" s="72" t="str">
        <f t="shared" si="29"/>
        <v/>
      </c>
      <c r="J117" s="72"/>
      <c r="K117" s="37"/>
      <c r="L117" s="42" t="str">
        <f>IF(AND(NOT(ISBLANK(C117)),NOT(ISBLANK(D117))),IF(C117&gt;0,IF(D117&gt;0, "","pva must be &gt;0,"),IF(D117&gt;0, "Pvo must be &gt;0,","")),"")</f>
        <v/>
      </c>
      <c r="M117" s="42" t="str">
        <f>IF(AND(NOT(ISBLANK(E117)),NOT(ISBLANK(F117))),IF(E117&gt;0,IF(F117&gt;0, "","Fva must be &gt;0,"),IF(F117&gt;0, "Fvo must be &gt;0,","")),"")</f>
        <v/>
      </c>
      <c r="N117" s="42" t="str">
        <f>IF(C117&gt;=E117,"","Fvo can not be bigger than Pvo,")</f>
        <v/>
      </c>
      <c r="O117" s="42" t="str">
        <f>IF(D117&gt;=F117,"","Fva can not be higher than Pva")</f>
        <v/>
      </c>
      <c r="P117" s="41"/>
      <c r="Q117" s="44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7"/>
    </row>
    <row r="118" spans="1:46" x14ac:dyDescent="0.2">
      <c r="A118" s="6"/>
      <c r="B118" s="46" t="s">
        <v>66</v>
      </c>
      <c r="C118" s="6"/>
      <c r="D118" s="6"/>
      <c r="E118" s="6"/>
      <c r="F118" s="6"/>
      <c r="G118" s="37"/>
      <c r="H118" s="37"/>
      <c r="I118" s="72"/>
      <c r="J118" s="72"/>
      <c r="K118" s="37"/>
      <c r="L118" s="42"/>
      <c r="M118" s="42"/>
      <c r="N118" s="42"/>
      <c r="O118" s="42"/>
      <c r="P118" s="41"/>
      <c r="Q118" s="44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</row>
    <row r="119" spans="1:46" x14ac:dyDescent="0.2">
      <c r="A119" s="1" t="s">
        <v>202</v>
      </c>
      <c r="B119" s="46" t="s">
        <v>67</v>
      </c>
      <c r="C119" s="56"/>
      <c r="D119" s="56"/>
      <c r="E119" s="56"/>
      <c r="F119" s="56"/>
      <c r="G119" s="37"/>
      <c r="H119" s="37" t="str">
        <f t="shared" si="18"/>
        <v>Voer een getal in (bij n.v.t. NA invullen)</v>
      </c>
      <c r="I119" s="72" t="str">
        <f>CONCATENATE(L119,M119,N119,O119)</f>
        <v/>
      </c>
      <c r="J119" s="72"/>
      <c r="K119" s="37"/>
      <c r="L119" s="42" t="str">
        <f>IF(AND(NOT(ISBLANK(C119)),NOT(ISBLANK(D119))),IF(C119&gt;0,IF(D119&gt;0, "","pva must be &gt;0,"),IF(D119&gt;0, "Pvo must be &gt;0,","")),"")</f>
        <v/>
      </c>
      <c r="M119" s="42" t="str">
        <f>IF(AND(NOT(ISBLANK(E119)),NOT(ISBLANK(F119))),IF(E119&gt;0,IF(F119&gt;0, "","Fva must be &gt;0,"),IF(F119&gt;0, "Fvo must be &gt;0,","")),"")</f>
        <v/>
      </c>
      <c r="N119" s="42" t="str">
        <f>IF(C119&gt;=E119,"","Fvo can not be bigger than Pvo,")</f>
        <v/>
      </c>
      <c r="O119" s="42" t="str">
        <f>IF(D119&gt;=F119,"","Fva can not be higher than Pva")</f>
        <v/>
      </c>
      <c r="P119" s="41"/>
      <c r="Q119" s="44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7"/>
      <c r="AS119" s="37"/>
      <c r="AT119" s="37"/>
    </row>
    <row r="120" spans="1:46" x14ac:dyDescent="0.2">
      <c r="A120" s="1" t="s">
        <v>203</v>
      </c>
      <c r="B120" s="46" t="s">
        <v>68</v>
      </c>
      <c r="C120" s="56"/>
      <c r="D120" s="56"/>
      <c r="E120" s="56"/>
      <c r="F120" s="56"/>
      <c r="G120" s="37"/>
      <c r="H120" s="37" t="str">
        <f t="shared" si="18"/>
        <v>Voer een getal in (bij n.v.t. NA invullen)</v>
      </c>
      <c r="I120" s="72" t="str">
        <f>CONCATENATE(L120,M120,N120,O120)</f>
        <v/>
      </c>
      <c r="J120" s="72"/>
      <c r="K120" s="37"/>
      <c r="L120" s="42" t="str">
        <f>IF(AND(NOT(ISBLANK(C120)),NOT(ISBLANK(D120))),IF(C120&gt;0,IF(D120&gt;0, "","pva must be &gt;0,"),IF(D120&gt;0, "Pvo must be &gt;0,","")),"")</f>
        <v/>
      </c>
      <c r="M120" s="42" t="str">
        <f>IF(AND(NOT(ISBLANK(E120)),NOT(ISBLANK(F120))),IF(E120&gt;0,IF(F120&gt;0, "","Fva must be &gt;0,"),IF(F120&gt;0, "Fvo must be &gt;0,","")),"")</f>
        <v/>
      </c>
      <c r="N120" s="42" t="str">
        <f>IF(C120&gt;=E120,"","Fvo can not be bigger than Pvo,")</f>
        <v/>
      </c>
      <c r="O120" s="42" t="str">
        <f>IF(D120&gt;=F120,"","Fva can not be higher than Pva")</f>
        <v/>
      </c>
      <c r="P120" s="41"/>
      <c r="Q120" s="44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7"/>
      <c r="AS120" s="37"/>
      <c r="AT120" s="37"/>
    </row>
    <row r="121" spans="1:46" x14ac:dyDescent="0.2">
      <c r="A121" s="1" t="s">
        <v>204</v>
      </c>
      <c r="B121" s="46" t="s">
        <v>35</v>
      </c>
      <c r="C121" s="56"/>
      <c r="D121" s="56"/>
      <c r="E121" s="56"/>
      <c r="F121" s="56"/>
      <c r="G121" s="37"/>
      <c r="H121" s="37" t="str">
        <f t="shared" si="18"/>
        <v>Voer een getal in (bij n.v.t. NA invullen)</v>
      </c>
      <c r="I121" s="72" t="str">
        <f>CONCATENATE(L121,M121,N121,O121)</f>
        <v/>
      </c>
      <c r="J121" s="72"/>
      <c r="K121" s="37"/>
      <c r="L121" s="42" t="str">
        <f>IF(AND(NOT(ISBLANK(C121)),NOT(ISBLANK(D121))),IF(C121&gt;0,IF(D121&gt;0, "","pva must be &gt;0,"),IF(D121&gt;0, "Pvo must be &gt;0,","")),"")</f>
        <v/>
      </c>
      <c r="M121" s="42" t="str">
        <f>IF(AND(NOT(ISBLANK(E121)),NOT(ISBLANK(F121))),IF(E121&gt;0,IF(F121&gt;0, "","Fva must be &gt;0,"),IF(F121&gt;0, "Fvo must be &gt;0,","")),"")</f>
        <v/>
      </c>
      <c r="N121" s="42" t="str">
        <f>IF(C121&gt;=E121,"","Fvo can not be bigger than Pvo,")</f>
        <v/>
      </c>
      <c r="O121" s="42" t="str">
        <f>IF(D121&gt;=F121,"","Fva can not be higher than Pva")</f>
        <v/>
      </c>
      <c r="P121" s="41"/>
      <c r="Q121" s="44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</row>
    <row r="122" spans="1:46" x14ac:dyDescent="0.2">
      <c r="A122" s="6"/>
      <c r="B122" s="46" t="s">
        <v>69</v>
      </c>
      <c r="C122" s="6"/>
      <c r="D122" s="6"/>
      <c r="E122" s="6"/>
      <c r="F122" s="6"/>
      <c r="G122" s="37"/>
      <c r="H122" s="37"/>
      <c r="I122" s="72"/>
      <c r="J122" s="72"/>
      <c r="K122" s="37"/>
      <c r="L122" s="42"/>
      <c r="M122" s="42"/>
      <c r="N122" s="42"/>
      <c r="O122" s="42"/>
      <c r="P122" s="41"/>
      <c r="Q122" s="44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7"/>
      <c r="AS122" s="37"/>
      <c r="AT122" s="37"/>
    </row>
    <row r="123" spans="1:46" x14ac:dyDescent="0.2">
      <c r="A123" s="1" t="s">
        <v>205</v>
      </c>
      <c r="B123" s="46" t="s">
        <v>70</v>
      </c>
      <c r="C123" s="6"/>
      <c r="D123" s="6"/>
      <c r="E123" s="56"/>
      <c r="F123" s="56"/>
      <c r="G123" s="37"/>
      <c r="H123" s="37" t="str">
        <f>IF(OR(AND(E123="NA",F123="NA"),AND(ISNUMBER(E123),ISNUMBER(F123))),"","Voer een getal in (bij n.v.t. NA invullen)")</f>
        <v>Voer een getal in (bij n.v.t. NA invullen)</v>
      </c>
      <c r="I123" s="72" t="str">
        <f t="shared" ref="I123:I130" si="32">CONCATENATE(L123,M123,N123,O123)</f>
        <v/>
      </c>
      <c r="J123" s="72"/>
      <c r="K123" s="37"/>
      <c r="L123" s="42" t="str">
        <f t="shared" ref="L123:L130" si="33">IF(AND(NOT(ISBLANK(C123)),NOT(ISBLANK(D123))),IF(C123&gt;0,IF(D123&gt;0, "","pva must be &gt;0,"),IF(D123&gt;0, "Pvo must be &gt;0,","")),"")</f>
        <v/>
      </c>
      <c r="M123" s="42" t="str">
        <f t="shared" ref="M123:M130" si="34">IF(AND(NOT(ISBLANK(E123)),NOT(ISBLANK(F123))),IF(E123&gt;0,IF(F123&gt;0, "","Fva must be &gt;0,"),IF(F123&gt;0, "Fvo must be &gt;0,","")),"")</f>
        <v/>
      </c>
      <c r="N123" s="42"/>
      <c r="O123" s="42"/>
      <c r="P123" s="41"/>
      <c r="Q123" s="44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7"/>
      <c r="AS123" s="37"/>
      <c r="AT123" s="37"/>
    </row>
    <row r="124" spans="1:46" x14ac:dyDescent="0.2">
      <c r="A124" s="1" t="s">
        <v>206</v>
      </c>
      <c r="B124" s="46" t="s">
        <v>71</v>
      </c>
      <c r="C124" s="6"/>
      <c r="D124" s="6"/>
      <c r="E124" s="56"/>
      <c r="F124" s="56"/>
      <c r="G124" s="37"/>
      <c r="H124" s="37" t="str">
        <f t="shared" ref="H124:H129" si="35">IF(OR(AND(E124="NA",F124="NA"),AND(ISNUMBER(E124),ISNUMBER(F124))),"","Voer een getal in (bij n.v.t. NA invullen)")</f>
        <v>Voer een getal in (bij n.v.t. NA invullen)</v>
      </c>
      <c r="I124" s="72" t="str">
        <f t="shared" si="32"/>
        <v/>
      </c>
      <c r="J124" s="72"/>
      <c r="K124" s="37"/>
      <c r="L124" s="42" t="str">
        <f t="shared" si="33"/>
        <v/>
      </c>
      <c r="M124" s="42" t="str">
        <f t="shared" si="34"/>
        <v/>
      </c>
      <c r="N124" s="42"/>
      <c r="O124" s="42"/>
      <c r="P124" s="41"/>
      <c r="Q124" s="44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7"/>
      <c r="AS124" s="37"/>
      <c r="AT124" s="37"/>
    </row>
    <row r="125" spans="1:46" x14ac:dyDescent="0.2">
      <c r="A125" s="1" t="s">
        <v>207</v>
      </c>
      <c r="B125" s="46" t="s">
        <v>72</v>
      </c>
      <c r="C125" s="6"/>
      <c r="D125" s="6"/>
      <c r="E125" s="56"/>
      <c r="F125" s="56"/>
      <c r="G125" s="37"/>
      <c r="H125" s="37" t="str">
        <f t="shared" si="35"/>
        <v>Voer een getal in (bij n.v.t. NA invullen)</v>
      </c>
      <c r="I125" s="72" t="str">
        <f t="shared" si="32"/>
        <v/>
      </c>
      <c r="J125" s="72"/>
      <c r="K125" s="37"/>
      <c r="L125" s="42" t="str">
        <f t="shared" si="33"/>
        <v/>
      </c>
      <c r="M125" s="42" t="str">
        <f t="shared" si="34"/>
        <v/>
      </c>
      <c r="N125" s="42"/>
      <c r="O125" s="42"/>
      <c r="P125" s="41"/>
      <c r="Q125" s="44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7"/>
      <c r="AS125" s="37"/>
      <c r="AT125" s="37"/>
    </row>
    <row r="126" spans="1:46" x14ac:dyDescent="0.2">
      <c r="A126" s="1" t="s">
        <v>208</v>
      </c>
      <c r="B126" s="46" t="s">
        <v>73</v>
      </c>
      <c r="C126" s="6"/>
      <c r="D126" s="6"/>
      <c r="E126" s="56"/>
      <c r="F126" s="56"/>
      <c r="G126" s="37"/>
      <c r="H126" s="37" t="str">
        <f t="shared" si="35"/>
        <v>Voer een getal in (bij n.v.t. NA invullen)</v>
      </c>
      <c r="I126" s="72" t="str">
        <f t="shared" si="32"/>
        <v/>
      </c>
      <c r="J126" s="72"/>
      <c r="K126" s="37"/>
      <c r="L126" s="42" t="str">
        <f t="shared" si="33"/>
        <v/>
      </c>
      <c r="M126" s="42" t="str">
        <f t="shared" si="34"/>
        <v/>
      </c>
      <c r="N126" s="42"/>
      <c r="O126" s="42"/>
      <c r="P126" s="41"/>
      <c r="Q126" s="44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7"/>
      <c r="AS126" s="37"/>
      <c r="AT126" s="37"/>
    </row>
    <row r="127" spans="1:46" x14ac:dyDescent="0.2">
      <c r="A127" s="1" t="s">
        <v>209</v>
      </c>
      <c r="B127" s="46" t="s">
        <v>75</v>
      </c>
      <c r="C127" s="6"/>
      <c r="D127" s="6"/>
      <c r="E127" s="56"/>
      <c r="F127" s="56"/>
      <c r="G127" s="37"/>
      <c r="H127" s="37" t="str">
        <f t="shared" si="35"/>
        <v>Voer een getal in (bij n.v.t. NA invullen)</v>
      </c>
      <c r="I127" s="72" t="str">
        <f t="shared" si="32"/>
        <v/>
      </c>
      <c r="J127" s="72"/>
      <c r="K127" s="37"/>
      <c r="L127" s="42" t="str">
        <f t="shared" si="33"/>
        <v/>
      </c>
      <c r="M127" s="42" t="str">
        <f t="shared" si="34"/>
        <v/>
      </c>
      <c r="N127" s="42"/>
      <c r="O127" s="42"/>
      <c r="P127" s="41"/>
      <c r="Q127" s="44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7"/>
      <c r="AS127" s="37"/>
      <c r="AT127" s="37"/>
    </row>
    <row r="128" spans="1:46" x14ac:dyDescent="0.2">
      <c r="A128" s="1" t="s">
        <v>210</v>
      </c>
      <c r="B128" s="46" t="s">
        <v>38</v>
      </c>
      <c r="C128" s="6"/>
      <c r="D128" s="6"/>
      <c r="E128" s="56"/>
      <c r="F128" s="56"/>
      <c r="G128" s="37"/>
      <c r="H128" s="37" t="str">
        <f t="shared" si="35"/>
        <v>Voer een getal in (bij n.v.t. NA invullen)</v>
      </c>
      <c r="I128" s="72" t="str">
        <f t="shared" si="32"/>
        <v/>
      </c>
      <c r="J128" s="72"/>
      <c r="K128" s="37"/>
      <c r="L128" s="42" t="str">
        <f t="shared" si="33"/>
        <v/>
      </c>
      <c r="M128" s="42" t="str">
        <f t="shared" si="34"/>
        <v/>
      </c>
      <c r="N128" s="42"/>
      <c r="O128" s="42"/>
      <c r="P128" s="41"/>
      <c r="Q128" s="44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7"/>
      <c r="AS128" s="37"/>
      <c r="AT128" s="37"/>
    </row>
    <row r="129" spans="1:46" x14ac:dyDescent="0.2">
      <c r="A129" s="1" t="s">
        <v>211</v>
      </c>
      <c r="B129" s="46" t="s">
        <v>76</v>
      </c>
      <c r="C129" s="6"/>
      <c r="D129" s="6"/>
      <c r="E129" s="56"/>
      <c r="F129" s="56"/>
      <c r="G129" s="37"/>
      <c r="H129" s="37" t="str">
        <f t="shared" si="35"/>
        <v>Voer een getal in (bij n.v.t. NA invullen)</v>
      </c>
      <c r="I129" s="72" t="str">
        <f t="shared" si="32"/>
        <v/>
      </c>
      <c r="J129" s="72"/>
      <c r="K129" s="37"/>
      <c r="L129" s="42" t="str">
        <f t="shared" si="33"/>
        <v/>
      </c>
      <c r="M129" s="42" t="str">
        <f t="shared" si="34"/>
        <v/>
      </c>
      <c r="N129" s="42"/>
      <c r="O129" s="42"/>
      <c r="P129" s="41"/>
      <c r="Q129" s="44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7"/>
      <c r="AS129" s="37"/>
      <c r="AT129" s="37"/>
    </row>
    <row r="130" spans="1:46" x14ac:dyDescent="0.2">
      <c r="A130" s="1" t="s">
        <v>212</v>
      </c>
      <c r="B130" s="46" t="s">
        <v>40</v>
      </c>
      <c r="C130" s="56"/>
      <c r="D130" s="56"/>
      <c r="E130" s="56"/>
      <c r="F130" s="56"/>
      <c r="G130" s="37"/>
      <c r="H130" s="37" t="str">
        <f t="shared" si="18"/>
        <v>Voer een getal in (bij n.v.t. NA invullen)</v>
      </c>
      <c r="I130" s="72" t="str">
        <f t="shared" si="32"/>
        <v/>
      </c>
      <c r="J130" s="72"/>
      <c r="K130" s="37"/>
      <c r="L130" s="42" t="str">
        <f t="shared" si="33"/>
        <v/>
      </c>
      <c r="M130" s="42" t="str">
        <f t="shared" si="34"/>
        <v/>
      </c>
      <c r="N130" s="42" t="str">
        <f>IF(C130&gt;=E130,"","Fvo can not be bigger than Pvo,")</f>
        <v/>
      </c>
      <c r="O130" s="42" t="str">
        <f>IF(D130&gt;=F130,"","Fva can not be higher than Pva")</f>
        <v/>
      </c>
      <c r="P130" s="41"/>
      <c r="Q130" s="44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7"/>
      <c r="AS130" s="37"/>
      <c r="AT130" s="37"/>
    </row>
    <row r="131" spans="1:46" x14ac:dyDescent="0.2">
      <c r="A131" s="6"/>
      <c r="B131" s="46" t="s">
        <v>69</v>
      </c>
      <c r="C131" s="6"/>
      <c r="D131" s="6"/>
      <c r="E131" s="6"/>
      <c r="F131" s="6"/>
      <c r="G131" s="37"/>
      <c r="H131" s="37"/>
      <c r="I131" s="72"/>
      <c r="J131" s="72"/>
      <c r="K131" s="37"/>
      <c r="L131" s="42"/>
      <c r="M131" s="42"/>
      <c r="N131" s="42"/>
      <c r="O131" s="42"/>
      <c r="P131" s="41"/>
      <c r="Q131" s="44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7"/>
      <c r="AS131" s="37"/>
      <c r="AT131" s="37"/>
    </row>
    <row r="132" spans="1:46" x14ac:dyDescent="0.2">
      <c r="A132" s="1" t="s">
        <v>213</v>
      </c>
      <c r="B132" s="46" t="s">
        <v>70</v>
      </c>
      <c r="C132" s="6"/>
      <c r="D132" s="6"/>
      <c r="E132" s="56"/>
      <c r="F132" s="56"/>
      <c r="G132" s="37"/>
      <c r="H132" s="37" t="str">
        <f>IF(OR(AND(E132="NA",F132="NA"),AND(ISNUMBER(E132),ISNUMBER(F132))),"","Voer een getal in (bij n.v.t. NA invullen)")</f>
        <v>Voer een getal in (bij n.v.t. NA invullen)</v>
      </c>
      <c r="I132" s="72" t="str">
        <f t="shared" ref="I132:I138" si="36">CONCATENATE(L132,M132,N132,O132)</f>
        <v/>
      </c>
      <c r="J132" s="72"/>
      <c r="K132" s="37"/>
      <c r="L132" s="42" t="str">
        <f t="shared" ref="L132:L138" si="37">IF(AND(NOT(ISBLANK(C132)),NOT(ISBLANK(D132))),IF(C132&gt;0,IF(D132&gt;0, "","pva must be &gt;0,"),IF(D132&gt;0, "Pvo must be &gt;0,","")),"")</f>
        <v/>
      </c>
      <c r="M132" s="42" t="str">
        <f t="shared" ref="M132:M138" si="38">IF(AND(NOT(ISBLANK(E132)),NOT(ISBLANK(F132))),IF(E132&gt;0,IF(F132&gt;0, "","Fva must be &gt;0,"),IF(F132&gt;0, "Fvo must be &gt;0,","")),"")</f>
        <v/>
      </c>
      <c r="N132" s="42"/>
      <c r="O132" s="42"/>
      <c r="P132" s="41"/>
      <c r="Q132" s="44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7"/>
      <c r="AS132" s="37"/>
      <c r="AT132" s="37"/>
    </row>
    <row r="133" spans="1:46" x14ac:dyDescent="0.2">
      <c r="A133" s="1" t="s">
        <v>214</v>
      </c>
      <c r="B133" s="46" t="s">
        <v>71</v>
      </c>
      <c r="C133" s="6"/>
      <c r="D133" s="6"/>
      <c r="E133" s="56"/>
      <c r="F133" s="56"/>
      <c r="G133" s="37"/>
      <c r="H133" s="37" t="str">
        <f t="shared" ref="H133:H138" si="39">IF(OR(AND(E133="NA",F133="NA"),AND(ISNUMBER(E133),ISNUMBER(F133))),"","Voer een getal in (bij n.v.t. NA invullen)")</f>
        <v>Voer een getal in (bij n.v.t. NA invullen)</v>
      </c>
      <c r="I133" s="72" t="str">
        <f t="shared" si="36"/>
        <v/>
      </c>
      <c r="J133" s="72"/>
      <c r="K133" s="37"/>
      <c r="L133" s="42" t="str">
        <f t="shared" si="37"/>
        <v/>
      </c>
      <c r="M133" s="42" t="str">
        <f t="shared" si="38"/>
        <v/>
      </c>
      <c r="N133" s="42"/>
      <c r="O133" s="42"/>
      <c r="P133" s="41"/>
      <c r="Q133" s="44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7"/>
      <c r="AS133" s="37"/>
      <c r="AT133" s="37"/>
    </row>
    <row r="134" spans="1:46" x14ac:dyDescent="0.2">
      <c r="A134" s="1" t="s">
        <v>215</v>
      </c>
      <c r="B134" s="46" t="s">
        <v>72</v>
      </c>
      <c r="C134" s="6"/>
      <c r="D134" s="6"/>
      <c r="E134" s="56"/>
      <c r="F134" s="56"/>
      <c r="G134" s="37"/>
      <c r="H134" s="37" t="str">
        <f t="shared" si="39"/>
        <v>Voer een getal in (bij n.v.t. NA invullen)</v>
      </c>
      <c r="I134" s="72" t="str">
        <f t="shared" si="36"/>
        <v/>
      </c>
      <c r="J134" s="72"/>
      <c r="K134" s="37"/>
      <c r="L134" s="42" t="str">
        <f t="shared" si="37"/>
        <v/>
      </c>
      <c r="M134" s="42" t="str">
        <f t="shared" si="38"/>
        <v/>
      </c>
      <c r="N134" s="42"/>
      <c r="O134" s="42"/>
      <c r="P134" s="41"/>
      <c r="Q134" s="44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7"/>
      <c r="AS134" s="37"/>
      <c r="AT134" s="37"/>
    </row>
    <row r="135" spans="1:46" x14ac:dyDescent="0.2">
      <c r="A135" s="1" t="s">
        <v>216</v>
      </c>
      <c r="B135" s="46" t="s">
        <v>73</v>
      </c>
      <c r="C135" s="6"/>
      <c r="D135" s="6"/>
      <c r="E135" s="56"/>
      <c r="F135" s="56"/>
      <c r="G135" s="37"/>
      <c r="H135" s="37" t="str">
        <f t="shared" si="39"/>
        <v>Voer een getal in (bij n.v.t. NA invullen)</v>
      </c>
      <c r="I135" s="72" t="str">
        <f t="shared" si="36"/>
        <v/>
      </c>
      <c r="J135" s="72"/>
      <c r="K135" s="37"/>
      <c r="L135" s="42" t="str">
        <f t="shared" si="37"/>
        <v/>
      </c>
      <c r="M135" s="42" t="str">
        <f t="shared" si="38"/>
        <v/>
      </c>
      <c r="N135" s="42"/>
      <c r="O135" s="42"/>
      <c r="P135" s="41"/>
      <c r="Q135" s="44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7"/>
      <c r="AS135" s="37"/>
      <c r="AT135" s="37"/>
    </row>
    <row r="136" spans="1:46" x14ac:dyDescent="0.2">
      <c r="A136" s="1" t="s">
        <v>217</v>
      </c>
      <c r="B136" s="46" t="s">
        <v>75</v>
      </c>
      <c r="C136" s="6"/>
      <c r="D136" s="6"/>
      <c r="E136" s="56"/>
      <c r="F136" s="56"/>
      <c r="G136" s="37"/>
      <c r="H136" s="37" t="str">
        <f t="shared" si="39"/>
        <v>Voer een getal in (bij n.v.t. NA invullen)</v>
      </c>
      <c r="I136" s="72" t="str">
        <f t="shared" si="36"/>
        <v/>
      </c>
      <c r="J136" s="72"/>
      <c r="K136" s="37"/>
      <c r="L136" s="42" t="str">
        <f t="shared" si="37"/>
        <v/>
      </c>
      <c r="M136" s="42" t="str">
        <f t="shared" si="38"/>
        <v/>
      </c>
      <c r="N136" s="42"/>
      <c r="O136" s="42"/>
      <c r="P136" s="41"/>
      <c r="Q136" s="44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7"/>
      <c r="AS136" s="37"/>
      <c r="AT136" s="37"/>
    </row>
    <row r="137" spans="1:46" x14ac:dyDescent="0.2">
      <c r="A137" s="1" t="s">
        <v>218</v>
      </c>
      <c r="B137" s="46" t="s">
        <v>38</v>
      </c>
      <c r="C137" s="6"/>
      <c r="D137" s="6"/>
      <c r="E137" s="56"/>
      <c r="F137" s="56"/>
      <c r="G137" s="37"/>
      <c r="H137" s="37" t="str">
        <f t="shared" si="39"/>
        <v>Voer een getal in (bij n.v.t. NA invullen)</v>
      </c>
      <c r="I137" s="72" t="str">
        <f t="shared" si="36"/>
        <v/>
      </c>
      <c r="J137" s="72"/>
      <c r="K137" s="37"/>
      <c r="L137" s="42" t="str">
        <f t="shared" si="37"/>
        <v/>
      </c>
      <c r="M137" s="42" t="str">
        <f t="shared" si="38"/>
        <v/>
      </c>
      <c r="N137" s="42"/>
      <c r="O137" s="42"/>
      <c r="P137" s="41"/>
      <c r="Q137" s="44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7"/>
      <c r="AS137" s="37"/>
      <c r="AT137" s="37"/>
    </row>
    <row r="138" spans="1:46" x14ac:dyDescent="0.2">
      <c r="A138" s="1" t="s">
        <v>219</v>
      </c>
      <c r="B138" s="46" t="s">
        <v>76</v>
      </c>
      <c r="C138" s="6"/>
      <c r="D138" s="6"/>
      <c r="E138" s="56"/>
      <c r="F138" s="56"/>
      <c r="G138" s="37"/>
      <c r="H138" s="37" t="str">
        <f t="shared" si="39"/>
        <v>Voer een getal in (bij n.v.t. NA invullen)</v>
      </c>
      <c r="I138" s="72" t="str">
        <f t="shared" si="36"/>
        <v/>
      </c>
      <c r="J138" s="72"/>
      <c r="K138" s="37"/>
      <c r="L138" s="42" t="str">
        <f t="shared" si="37"/>
        <v/>
      </c>
      <c r="M138" s="42" t="str">
        <f t="shared" si="38"/>
        <v/>
      </c>
      <c r="N138" s="42"/>
      <c r="O138" s="42"/>
      <c r="P138" s="41"/>
      <c r="Q138" s="44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</row>
    <row r="139" spans="1:46" x14ac:dyDescent="0.2">
      <c r="A139" s="6"/>
      <c r="B139" s="46" t="s">
        <v>49</v>
      </c>
      <c r="C139" s="6"/>
      <c r="D139" s="6"/>
      <c r="E139" s="6"/>
      <c r="F139" s="6"/>
      <c r="G139" s="37"/>
      <c r="H139" s="37"/>
      <c r="I139" s="72"/>
      <c r="J139" s="72"/>
      <c r="K139" s="37"/>
      <c r="L139" s="42"/>
      <c r="M139" s="42"/>
      <c r="N139" s="42"/>
      <c r="O139" s="42"/>
      <c r="P139" s="41"/>
      <c r="Q139" s="44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</row>
    <row r="140" spans="1:46" x14ac:dyDescent="0.2">
      <c r="A140" s="1" t="s">
        <v>220</v>
      </c>
      <c r="B140" s="46" t="s">
        <v>44</v>
      </c>
      <c r="C140" s="56"/>
      <c r="D140" s="56"/>
      <c r="E140" s="56"/>
      <c r="F140" s="56"/>
      <c r="G140" s="37"/>
      <c r="H140" s="37" t="str">
        <f t="shared" ref="H140:H207" si="40">IF(OR(AND(C140="NA",D140="NA",E140="NA",F140="NA"),AND(ISNUMBER(C140),ISNUMBER(D140),ISNUMBER(E140),ISNUMBER(F140))),"","Voer een getal in (bij n.v.t. NA invullen)")</f>
        <v>Voer een getal in (bij n.v.t. NA invullen)</v>
      </c>
      <c r="I140" s="72" t="str">
        <f>CONCATENATE(L140,M140,N140,O140)</f>
        <v/>
      </c>
      <c r="J140" s="72"/>
      <c r="K140" s="37"/>
      <c r="L140" s="42" t="str">
        <f>IF(AND(NOT(ISBLANK(C140)),NOT(ISBLANK(D140))),IF(C140&gt;0,IF(D140&gt;0, "","pva must be &gt;0,"),IF(D140&gt;0, "Pvo must be &gt;0,","")),"")</f>
        <v/>
      </c>
      <c r="M140" s="42" t="str">
        <f>IF(AND(NOT(ISBLANK(E140)),NOT(ISBLANK(F140))),IF(E140&gt;0,IF(F140&gt;0, "","Fva must be &gt;0,"),IF(F140&gt;0, "Fvo must be &gt;0,","")),"")</f>
        <v/>
      </c>
      <c r="N140" s="42" t="str">
        <f>IF(C140&gt;=E140,"","Fvo can not be bigger than Pvo,")</f>
        <v/>
      </c>
      <c r="O140" s="42" t="str">
        <f>IF(D140&gt;=F140,"","Fva can not be higher than Pva")</f>
        <v/>
      </c>
      <c r="P140" s="41"/>
      <c r="Q140" s="44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7"/>
      <c r="AS140" s="37"/>
      <c r="AT140" s="37"/>
    </row>
    <row r="141" spans="1:46" x14ac:dyDescent="0.2">
      <c r="A141" s="1" t="s">
        <v>221</v>
      </c>
      <c r="B141" s="46" t="s">
        <v>45</v>
      </c>
      <c r="C141" s="56"/>
      <c r="D141" s="56"/>
      <c r="E141" s="56"/>
      <c r="F141" s="56"/>
      <c r="G141" s="37"/>
      <c r="H141" s="37" t="str">
        <f t="shared" si="40"/>
        <v>Voer een getal in (bij n.v.t. NA invullen)</v>
      </c>
      <c r="I141" s="72" t="str">
        <f>CONCATENATE(L141,M141,N141,O141)</f>
        <v/>
      </c>
      <c r="J141" s="72"/>
      <c r="K141" s="37"/>
      <c r="L141" s="42" t="str">
        <f>IF(AND(NOT(ISBLANK(C141)),NOT(ISBLANK(D141))),IF(C141&gt;0,IF(D141&gt;0, "","pva must be &gt;0,"),IF(D141&gt;0, "Pvo must be &gt;0,","")),"")</f>
        <v/>
      </c>
      <c r="M141" s="42" t="str">
        <f>IF(AND(NOT(ISBLANK(E141)),NOT(ISBLANK(F141))),IF(E141&gt;0,IF(F141&gt;0, "","Fva must be &gt;0,"),IF(F141&gt;0, "Fvo must be &gt;0,","")),"")</f>
        <v/>
      </c>
      <c r="N141" s="42" t="str">
        <f>IF(C141&gt;=E141,"","Fvo can not be bigger than Pvo,")</f>
        <v/>
      </c>
      <c r="O141" s="42" t="str">
        <f>IF(D141&gt;=F141,"","Fva can not be higher than Pva")</f>
        <v/>
      </c>
      <c r="P141" s="41"/>
      <c r="Q141" s="44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7"/>
      <c r="AS141" s="37"/>
      <c r="AT141" s="37"/>
    </row>
    <row r="142" spans="1:46" x14ac:dyDescent="0.2">
      <c r="A142" s="1" t="s">
        <v>222</v>
      </c>
      <c r="B142" s="46" t="s">
        <v>79</v>
      </c>
      <c r="C142" s="56"/>
      <c r="D142" s="56"/>
      <c r="E142" s="56"/>
      <c r="F142" s="56"/>
      <c r="G142" s="37"/>
      <c r="H142" s="37" t="str">
        <f t="shared" si="40"/>
        <v>Voer een getal in (bij n.v.t. NA invullen)</v>
      </c>
      <c r="I142" s="72" t="str">
        <f>CONCATENATE(L142,M142,N142,O142)</f>
        <v/>
      </c>
      <c r="J142" s="72"/>
      <c r="K142" s="37"/>
      <c r="L142" s="42" t="str">
        <f>IF(AND(NOT(ISBLANK(C142)),NOT(ISBLANK(D142))),IF(C142&gt;0,IF(D142&gt;0, "","pva must be &gt;0,"),IF(D142&gt;0, "Pvo must be &gt;0,","")),"")</f>
        <v/>
      </c>
      <c r="M142" s="42" t="str">
        <f>IF(AND(NOT(ISBLANK(E142)),NOT(ISBLANK(F142))),IF(E142&gt;0,IF(F142&gt;0, "","Fva must be &gt;0,"),IF(F142&gt;0, "Fvo must be &gt;0,","")),"")</f>
        <v/>
      </c>
      <c r="N142" s="42" t="str">
        <f>IF(C142&gt;=E142,"","Fvo can not be bigger than Pvo,")</f>
        <v/>
      </c>
      <c r="O142" s="42" t="str">
        <f>IF(D142&gt;=F142,"","Fva can not be higher than Pva")</f>
        <v/>
      </c>
      <c r="P142" s="41"/>
      <c r="Q142" s="44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7"/>
      <c r="AS142" s="37"/>
      <c r="AT142" s="37"/>
    </row>
    <row r="143" spans="1:46" x14ac:dyDescent="0.2">
      <c r="A143" s="1" t="s">
        <v>223</v>
      </c>
      <c r="B143" s="46" t="s">
        <v>80</v>
      </c>
      <c r="C143" s="56"/>
      <c r="D143" s="56"/>
      <c r="E143" s="56"/>
      <c r="F143" s="56"/>
      <c r="G143" s="37"/>
      <c r="H143" s="37" t="str">
        <f t="shared" si="40"/>
        <v>Voer een getal in (bij n.v.t. NA invullen)</v>
      </c>
      <c r="I143" s="72" t="str">
        <f>CONCATENATE(L143,M143,N143,O143)</f>
        <v/>
      </c>
      <c r="J143" s="72"/>
      <c r="K143" s="37"/>
      <c r="L143" s="42" t="str">
        <f>IF(AND(NOT(ISBLANK(C143)),NOT(ISBLANK(D143))),IF(C143&gt;0,IF(D143&gt;0, "","pva must be &gt;0,"),IF(D143&gt;0, "Pvo must be &gt;0,","")),"")</f>
        <v/>
      </c>
      <c r="M143" s="42" t="str">
        <f>IF(AND(NOT(ISBLANK(E143)),NOT(ISBLANK(F143))),IF(E143&gt;0,IF(F143&gt;0, "","Fva must be &gt;0,"),IF(F143&gt;0, "Fvo must be &gt;0,","")),"")</f>
        <v/>
      </c>
      <c r="N143" s="42" t="str">
        <f>IF(C143&gt;=E143,"","Fvo can not be bigger than Pvo,")</f>
        <v/>
      </c>
      <c r="O143" s="42" t="str">
        <f>IF(D143&gt;=F143,"","Fva can not be higher than Pva")</f>
        <v/>
      </c>
      <c r="P143" s="41"/>
      <c r="Q143" s="44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7"/>
      <c r="AS143" s="37"/>
      <c r="AT143" s="37"/>
    </row>
    <row r="144" spans="1:46" x14ac:dyDescent="0.2">
      <c r="A144" s="1" t="s">
        <v>317</v>
      </c>
      <c r="B144" s="46" t="s">
        <v>75</v>
      </c>
      <c r="C144" s="56"/>
      <c r="D144" s="56"/>
      <c r="E144" s="56"/>
      <c r="F144" s="56"/>
      <c r="G144" s="60"/>
      <c r="H144" s="60" t="str">
        <f t="shared" ref="H144" si="41">IF(OR(AND(C144="NA",D144="NA",E144="NA",F144="NA"),AND(ISNUMBER(C144),ISNUMBER(D144),ISNUMBER(E144),ISNUMBER(F144))),"","Voer een getal in (bij n.v.t. NA invullen)")</f>
        <v>Voer een getal in (bij n.v.t. NA invullen)</v>
      </c>
      <c r="I144" s="72" t="str">
        <f>CONCATENATE(L144,M144,N144,O144)</f>
        <v/>
      </c>
      <c r="J144" s="72"/>
      <c r="K144" s="60"/>
      <c r="L144" s="42"/>
      <c r="M144" s="42"/>
      <c r="N144" s="42"/>
      <c r="O144" s="42"/>
      <c r="P144" s="41"/>
      <c r="Q144" s="44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60"/>
      <c r="AJ144" s="60"/>
      <c r="AK144" s="60"/>
      <c r="AL144" s="60"/>
      <c r="AM144" s="60"/>
      <c r="AN144" s="60"/>
      <c r="AO144" s="60"/>
      <c r="AP144" s="60"/>
      <c r="AQ144" s="60"/>
      <c r="AR144" s="60"/>
      <c r="AS144" s="60"/>
      <c r="AT144" s="60"/>
    </row>
    <row r="145" spans="1:46" x14ac:dyDescent="0.2">
      <c r="A145" s="2"/>
      <c r="B145" s="2"/>
      <c r="C145" s="4"/>
      <c r="D145" s="3"/>
      <c r="E145" s="3"/>
      <c r="F145" s="3"/>
      <c r="G145" s="37"/>
      <c r="H145" s="37"/>
      <c r="I145" s="72"/>
      <c r="J145" s="72"/>
      <c r="K145" s="37"/>
      <c r="L145" s="42"/>
      <c r="M145" s="42"/>
      <c r="N145" s="42"/>
      <c r="O145" s="42"/>
      <c r="P145" s="41"/>
      <c r="Q145" s="44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7"/>
      <c r="AS145" s="37"/>
      <c r="AT145" s="37"/>
    </row>
    <row r="146" spans="1:46" x14ac:dyDescent="0.2">
      <c r="A146" s="15" t="s">
        <v>268</v>
      </c>
      <c r="B146" s="14" t="s">
        <v>236</v>
      </c>
      <c r="C146" s="14" t="s">
        <v>273</v>
      </c>
      <c r="D146" s="3"/>
      <c r="E146" s="3"/>
      <c r="F146" s="3"/>
      <c r="G146" s="37"/>
      <c r="H146" s="37"/>
      <c r="I146" s="72"/>
      <c r="J146" s="72"/>
      <c r="K146" s="37"/>
      <c r="L146" s="42"/>
      <c r="M146" s="42"/>
      <c r="N146" s="42"/>
      <c r="O146" s="42"/>
      <c r="P146" s="41"/>
      <c r="Q146" s="44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7"/>
      <c r="AS146" s="37"/>
      <c r="AT146" s="37"/>
    </row>
    <row r="147" spans="1:46" x14ac:dyDescent="0.2">
      <c r="A147" s="8" t="s">
        <v>237</v>
      </c>
      <c r="B147" s="9" t="s">
        <v>52</v>
      </c>
      <c r="C147" s="56"/>
      <c r="D147" s="3"/>
      <c r="E147" s="3"/>
      <c r="F147" s="3"/>
      <c r="G147" s="37"/>
      <c r="H147" s="37" t="str">
        <f>IF(OR(AND(C147="NA"),AND(ISNUMBER(C147))),"","Voer een getal in (bij n.v.t. NA invullen)")</f>
        <v>Voer een getal in (bij n.v.t. NA invullen)</v>
      </c>
      <c r="I147" s="72"/>
      <c r="J147" s="72"/>
      <c r="K147" s="37"/>
      <c r="L147" s="42"/>
      <c r="M147" s="42"/>
      <c r="N147" s="42"/>
      <c r="O147" s="42"/>
      <c r="P147" s="41"/>
      <c r="Q147" s="44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7"/>
      <c r="AS147" s="37"/>
      <c r="AT147" s="37"/>
    </row>
    <row r="148" spans="1:46" x14ac:dyDescent="0.2">
      <c r="A148" s="8" t="s">
        <v>238</v>
      </c>
      <c r="B148" s="8" t="s">
        <v>53</v>
      </c>
      <c r="C148" s="56"/>
      <c r="D148" s="3"/>
      <c r="E148" s="3"/>
      <c r="F148" s="3"/>
      <c r="G148" s="37"/>
      <c r="H148" s="59" t="str">
        <f t="shared" ref="H148:H149" si="42">IF(OR(AND(C148="NA"),AND(ISNUMBER(C148))),"","Voer een getal in (bij n.v.t. NA invullen)")</f>
        <v>Voer een getal in (bij n.v.t. NA invullen)</v>
      </c>
      <c r="I148" s="72"/>
      <c r="J148" s="72"/>
      <c r="K148" s="37"/>
      <c r="L148" s="42"/>
      <c r="M148" s="42"/>
      <c r="N148" s="42"/>
      <c r="O148" s="42"/>
      <c r="P148" s="41"/>
      <c r="Q148" s="44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  <c r="AK148" s="37"/>
      <c r="AL148" s="37"/>
      <c r="AM148" s="37"/>
      <c r="AN148" s="37"/>
      <c r="AO148" s="37"/>
      <c r="AP148" s="37"/>
      <c r="AQ148" s="37"/>
      <c r="AR148" s="37"/>
      <c r="AS148" s="37"/>
      <c r="AT148" s="37"/>
    </row>
    <row r="149" spans="1:46" x14ac:dyDescent="0.2">
      <c r="A149" s="8" t="s">
        <v>239</v>
      </c>
      <c r="B149" s="8" t="s">
        <v>54</v>
      </c>
      <c r="C149" s="56"/>
      <c r="D149" s="3"/>
      <c r="E149" s="3"/>
      <c r="F149" s="3"/>
      <c r="G149" s="37"/>
      <c r="H149" s="59" t="str">
        <f t="shared" si="42"/>
        <v>Voer een getal in (bij n.v.t. NA invullen)</v>
      </c>
      <c r="I149" s="72"/>
      <c r="J149" s="72"/>
      <c r="K149" s="37"/>
      <c r="L149" s="42"/>
      <c r="M149" s="42"/>
      <c r="N149" s="42"/>
      <c r="O149" s="42"/>
      <c r="P149" s="41"/>
      <c r="Q149" s="44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  <c r="AK149" s="37"/>
      <c r="AL149" s="37"/>
      <c r="AM149" s="37"/>
      <c r="AN149" s="37"/>
      <c r="AO149" s="37"/>
      <c r="AP149" s="37"/>
      <c r="AQ149" s="37"/>
      <c r="AR149" s="37"/>
      <c r="AS149" s="37"/>
      <c r="AT149" s="37"/>
    </row>
    <row r="150" spans="1:46" x14ac:dyDescent="0.2">
      <c r="A150" s="18"/>
      <c r="B150" s="18"/>
      <c r="C150" s="63"/>
      <c r="D150" s="3"/>
      <c r="E150" s="3"/>
      <c r="F150" s="3"/>
      <c r="G150" s="60"/>
      <c r="H150" s="60"/>
      <c r="I150" s="60"/>
      <c r="J150" s="60"/>
      <c r="K150" s="60"/>
      <c r="L150" s="42"/>
      <c r="M150" s="42"/>
      <c r="N150" s="42"/>
      <c r="O150" s="42"/>
      <c r="P150" s="41"/>
      <c r="Q150" s="44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  <c r="AK150" s="60"/>
      <c r="AL150" s="60"/>
      <c r="AM150" s="60"/>
      <c r="AN150" s="60"/>
      <c r="AO150" s="60"/>
      <c r="AP150" s="60"/>
      <c r="AQ150" s="60"/>
      <c r="AR150" s="60"/>
      <c r="AS150" s="60"/>
      <c r="AT150" s="60"/>
    </row>
    <row r="151" spans="1:46" x14ac:dyDescent="0.2">
      <c r="A151" s="18"/>
      <c r="B151" s="64" t="s">
        <v>328</v>
      </c>
      <c r="C151" s="12" t="s">
        <v>269</v>
      </c>
      <c r="D151" s="12" t="s">
        <v>270</v>
      </c>
      <c r="E151" s="12" t="s">
        <v>271</v>
      </c>
      <c r="F151" s="12" t="s">
        <v>272</v>
      </c>
      <c r="G151" s="60"/>
      <c r="H151" s="60"/>
      <c r="I151" s="60"/>
      <c r="J151" s="60"/>
      <c r="K151" s="60"/>
      <c r="L151" s="42"/>
      <c r="M151" s="42"/>
      <c r="N151" s="42"/>
      <c r="O151" s="42"/>
      <c r="P151" s="41"/>
      <c r="Q151" s="44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  <c r="AC151" s="60"/>
      <c r="AD151" s="60"/>
      <c r="AE151" s="60"/>
      <c r="AF151" s="60"/>
      <c r="AG151" s="60"/>
      <c r="AH151" s="60"/>
      <c r="AI151" s="60"/>
      <c r="AJ151" s="60"/>
      <c r="AK151" s="60"/>
      <c r="AL151" s="60"/>
      <c r="AM151" s="60"/>
      <c r="AN151" s="60"/>
      <c r="AO151" s="60"/>
      <c r="AP151" s="60"/>
      <c r="AQ151" s="60"/>
      <c r="AR151" s="60"/>
      <c r="AS151" s="60"/>
      <c r="AT151" s="60"/>
    </row>
    <row r="152" spans="1:46" x14ac:dyDescent="0.2">
      <c r="A152" s="18"/>
      <c r="B152" s="65" t="s">
        <v>338</v>
      </c>
      <c r="C152" s="8">
        <f>IF(C83+C84=C82,1,0)</f>
        <v>1</v>
      </c>
      <c r="D152" s="8">
        <f>IF(D83+D84=D82,1,0)</f>
        <v>1</v>
      </c>
      <c r="E152" s="8">
        <f>IF(E83+E84=E82,1,0)</f>
        <v>1</v>
      </c>
      <c r="F152" s="8">
        <f>IF(F83+F84=F82,1,0)</f>
        <v>1</v>
      </c>
      <c r="G152" s="60"/>
      <c r="H152" s="60"/>
      <c r="I152" s="60"/>
      <c r="J152" s="60"/>
      <c r="K152" s="60"/>
      <c r="L152" s="42"/>
      <c r="M152" s="42"/>
      <c r="N152" s="42"/>
      <c r="O152" s="42"/>
      <c r="P152" s="41"/>
      <c r="Q152" s="44"/>
      <c r="R152" s="60"/>
      <c r="S152" s="60"/>
      <c r="T152" s="60"/>
      <c r="U152" s="60"/>
      <c r="V152" s="60"/>
      <c r="W152" s="60"/>
      <c r="X152" s="60"/>
      <c r="Y152" s="60"/>
      <c r="Z152" s="60"/>
      <c r="AA152" s="60"/>
      <c r="AB152" s="60"/>
      <c r="AC152" s="60"/>
      <c r="AD152" s="60"/>
      <c r="AE152" s="60"/>
      <c r="AF152" s="60"/>
      <c r="AG152" s="60"/>
      <c r="AH152" s="60"/>
      <c r="AI152" s="60"/>
      <c r="AJ152" s="60"/>
      <c r="AK152" s="60"/>
      <c r="AL152" s="60"/>
      <c r="AM152" s="60"/>
      <c r="AN152" s="60"/>
      <c r="AO152" s="60"/>
      <c r="AP152" s="60"/>
      <c r="AQ152" s="60"/>
      <c r="AR152" s="60"/>
      <c r="AS152" s="60"/>
      <c r="AT152" s="60"/>
    </row>
    <row r="153" spans="1:46" x14ac:dyDescent="0.2">
      <c r="A153" s="18"/>
      <c r="B153" s="65" t="s">
        <v>339</v>
      </c>
      <c r="C153" s="8">
        <f>IF(C85+C117=C84,1,0)</f>
        <v>1</v>
      </c>
      <c r="D153" s="8">
        <f>IF(D85+D117=D84,1,0)</f>
        <v>1</v>
      </c>
      <c r="E153" s="8">
        <f>IF(E85+E117=E84,1,0)</f>
        <v>1</v>
      </c>
      <c r="F153" s="8">
        <f>IF(F85+F117=F84,1,0)</f>
        <v>1</v>
      </c>
      <c r="G153" s="60"/>
      <c r="H153" s="60"/>
      <c r="I153" s="60"/>
      <c r="J153" s="60"/>
      <c r="K153" s="60"/>
      <c r="L153" s="42"/>
      <c r="M153" s="42"/>
      <c r="N153" s="42"/>
      <c r="O153" s="42"/>
      <c r="P153" s="41"/>
      <c r="Q153" s="44"/>
      <c r="R153" s="60"/>
      <c r="S153" s="60"/>
      <c r="T153" s="60"/>
      <c r="U153" s="60"/>
      <c r="V153" s="60"/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60"/>
      <c r="AJ153" s="60"/>
      <c r="AK153" s="60"/>
      <c r="AL153" s="60"/>
      <c r="AM153" s="60"/>
      <c r="AN153" s="60"/>
      <c r="AO153" s="60"/>
      <c r="AP153" s="60"/>
      <c r="AQ153" s="60"/>
      <c r="AR153" s="60"/>
      <c r="AS153" s="60"/>
      <c r="AT153" s="60"/>
    </row>
    <row r="154" spans="1:46" x14ac:dyDescent="0.2">
      <c r="A154" s="18"/>
      <c r="B154" s="65" t="s">
        <v>340</v>
      </c>
      <c r="C154" s="8">
        <f>IF(AND(C87+C88=C85,C119+C120=C117),1,0)</f>
        <v>1</v>
      </c>
      <c r="D154" s="8">
        <f>IF(AND(D87+D88=D85,D119+D120=D117),1,0)</f>
        <v>1</v>
      </c>
      <c r="E154" s="8">
        <f>IF(AND(E87+E88=E85,E119+E120=E117),1,0)</f>
        <v>1</v>
      </c>
      <c r="F154" s="8">
        <f>IF(AND(F87+F88=F85,F119+F120=F117),1,0)</f>
        <v>1</v>
      </c>
      <c r="G154" s="60"/>
      <c r="H154" s="60"/>
      <c r="I154" s="60"/>
      <c r="J154" s="60"/>
      <c r="K154" s="60"/>
      <c r="L154" s="42"/>
      <c r="M154" s="42"/>
      <c r="N154" s="42"/>
      <c r="O154" s="42"/>
      <c r="P154" s="41"/>
      <c r="Q154" s="44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  <c r="AJ154" s="60"/>
      <c r="AK154" s="60"/>
      <c r="AL154" s="60"/>
      <c r="AM154" s="60"/>
      <c r="AN154" s="60"/>
      <c r="AO154" s="60"/>
      <c r="AP154" s="60"/>
      <c r="AQ154" s="60"/>
      <c r="AR154" s="60"/>
      <c r="AS154" s="60"/>
      <c r="AT154" s="60"/>
    </row>
    <row r="155" spans="1:46" x14ac:dyDescent="0.2">
      <c r="A155" s="18"/>
      <c r="B155" s="65" t="s">
        <v>341</v>
      </c>
      <c r="C155" s="8">
        <f>IF(AND(C89+C99=C85,C121+C130=C117),1,0)</f>
        <v>1</v>
      </c>
      <c r="D155" s="8">
        <f>IF(AND(D89+D99=D85,D121+D130=D117),1,0)</f>
        <v>1</v>
      </c>
      <c r="E155" s="8">
        <f>IF(AND(E89+E99=E85,E121+E130=E117),1,0)</f>
        <v>1</v>
      </c>
      <c r="F155" s="8">
        <f>IF(AND(F89+F99=F85,F121+F130=F117),1,0)</f>
        <v>1</v>
      </c>
      <c r="G155" s="60"/>
      <c r="H155" s="60"/>
      <c r="I155" s="60"/>
      <c r="J155" s="60"/>
      <c r="K155" s="60"/>
      <c r="L155" s="42"/>
      <c r="M155" s="42"/>
      <c r="N155" s="42"/>
      <c r="O155" s="42"/>
      <c r="P155" s="41"/>
      <c r="Q155" s="44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  <c r="AJ155" s="60"/>
      <c r="AK155" s="60"/>
      <c r="AL155" s="60"/>
      <c r="AM155" s="60"/>
      <c r="AN155" s="60"/>
      <c r="AO155" s="60"/>
      <c r="AP155" s="60"/>
      <c r="AQ155" s="60"/>
      <c r="AR155" s="60"/>
      <c r="AS155" s="60"/>
      <c r="AT155" s="60"/>
    </row>
    <row r="156" spans="1:46" ht="51" x14ac:dyDescent="0.2">
      <c r="A156" s="18"/>
      <c r="B156" s="65" t="s">
        <v>366</v>
      </c>
      <c r="C156" s="6"/>
      <c r="D156" s="6"/>
      <c r="E156" s="8">
        <f>IF(AND(E91+E97+E98=E89,E101+E107+E108=E99,E123+E128+E129=E121,E132+E137+E138=E130),1,0)</f>
        <v>1</v>
      </c>
      <c r="F156" s="8">
        <f>IF(AND(F91+F97+F98=F89,F101+F107+F108=F99,F123+F128+F129=F121,F132+F137+F138=F130),1,0)</f>
        <v>1</v>
      </c>
      <c r="G156" s="60"/>
      <c r="H156" s="60"/>
      <c r="I156" s="60"/>
      <c r="J156" s="60"/>
      <c r="K156" s="60"/>
      <c r="L156" s="42"/>
      <c r="M156" s="42"/>
      <c r="N156" s="42"/>
      <c r="O156" s="42"/>
      <c r="P156" s="41"/>
      <c r="Q156" s="44"/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G156" s="60"/>
      <c r="AH156" s="60"/>
      <c r="AI156" s="60"/>
      <c r="AJ156" s="60"/>
      <c r="AK156" s="60"/>
      <c r="AL156" s="60"/>
      <c r="AM156" s="60"/>
      <c r="AN156" s="60"/>
      <c r="AO156" s="60"/>
      <c r="AP156" s="60"/>
      <c r="AQ156" s="60"/>
      <c r="AR156" s="60"/>
      <c r="AS156" s="60"/>
      <c r="AT156" s="60"/>
    </row>
    <row r="157" spans="1:46" ht="51" x14ac:dyDescent="0.2">
      <c r="A157" s="18"/>
      <c r="B157" s="65" t="s">
        <v>367</v>
      </c>
      <c r="C157" s="6"/>
      <c r="D157" s="6"/>
      <c r="E157" s="8">
        <f>IF(AND(SUM(E92:E96)=E91,SUM(E102:E106)=E101,SUM(E124:E128)=E123,SUM(E133:E137)=E132),1,0)</f>
        <v>1</v>
      </c>
      <c r="F157" s="8">
        <f>IF(AND(SUM(F92:F96)=F91,SUM(F102:F106)=F101,SUM(F124:F128)=F123,SUM(F133:F137)=F132),1,0)</f>
        <v>1</v>
      </c>
      <c r="G157" s="60"/>
      <c r="H157" s="60"/>
      <c r="I157" s="60"/>
      <c r="J157" s="60"/>
      <c r="K157" s="60"/>
      <c r="L157" s="42"/>
      <c r="M157" s="42"/>
      <c r="N157" s="42"/>
      <c r="O157" s="42"/>
      <c r="P157" s="41"/>
      <c r="Q157" s="44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  <c r="AJ157" s="60"/>
      <c r="AK157" s="60"/>
      <c r="AL157" s="60"/>
      <c r="AM157" s="60"/>
      <c r="AN157" s="60"/>
      <c r="AO157" s="60"/>
      <c r="AP157" s="60"/>
      <c r="AQ157" s="60"/>
      <c r="AR157" s="60"/>
      <c r="AS157" s="60"/>
      <c r="AT157" s="60"/>
    </row>
    <row r="158" spans="1:46" ht="25.5" x14ac:dyDescent="0.2">
      <c r="A158" s="18"/>
      <c r="B158" s="65" t="s">
        <v>342</v>
      </c>
      <c r="C158" s="8">
        <f>IF(AND(SUM(C110:C116)=C99,SUM(C140:C144)=C130),1,0)</f>
        <v>1</v>
      </c>
      <c r="D158" s="8">
        <f t="shared" ref="D158:F158" si="43">IF(AND(SUM(D110:D116)=D99,SUM(D140:D144)=D130),1,0)</f>
        <v>1</v>
      </c>
      <c r="E158" s="8">
        <f t="shared" si="43"/>
        <v>1</v>
      </c>
      <c r="F158" s="8">
        <f t="shared" si="43"/>
        <v>1</v>
      </c>
      <c r="G158" s="60"/>
      <c r="H158" s="60"/>
      <c r="I158" s="60"/>
      <c r="J158" s="60"/>
      <c r="K158" s="60"/>
      <c r="L158" s="42"/>
      <c r="M158" s="42"/>
      <c r="N158" s="42"/>
      <c r="O158" s="42"/>
      <c r="P158" s="41"/>
      <c r="Q158" s="44"/>
      <c r="R158" s="60"/>
      <c r="S158" s="60"/>
      <c r="T158" s="60"/>
      <c r="U158" s="60"/>
      <c r="V158" s="60"/>
      <c r="W158" s="60"/>
      <c r="X158" s="60"/>
      <c r="Y158" s="60"/>
      <c r="Z158" s="60"/>
      <c r="AA158" s="60"/>
      <c r="AB158" s="60"/>
      <c r="AC158" s="60"/>
      <c r="AD158" s="60"/>
      <c r="AE158" s="60"/>
      <c r="AF158" s="60"/>
      <c r="AG158" s="60"/>
      <c r="AH158" s="60"/>
      <c r="AI158" s="60"/>
      <c r="AJ158" s="60"/>
      <c r="AK158" s="60"/>
      <c r="AL158" s="60"/>
      <c r="AM158" s="60"/>
      <c r="AN158" s="60"/>
      <c r="AO158" s="60"/>
      <c r="AP158" s="60"/>
      <c r="AQ158" s="60"/>
      <c r="AR158" s="60"/>
      <c r="AS158" s="60"/>
      <c r="AT158" s="60"/>
    </row>
    <row r="159" spans="1:46" x14ac:dyDescent="0.2">
      <c r="A159" s="18"/>
      <c r="B159" s="18"/>
      <c r="C159" s="60"/>
      <c r="D159" s="3"/>
      <c r="E159" s="3"/>
      <c r="F159" s="3"/>
      <c r="G159" s="60"/>
      <c r="H159" s="60"/>
      <c r="I159" s="72"/>
      <c r="J159" s="72"/>
      <c r="K159" s="60"/>
      <c r="L159" s="42"/>
      <c r="M159" s="42"/>
      <c r="N159" s="42"/>
      <c r="O159" s="42"/>
      <c r="P159" s="41"/>
      <c r="Q159" s="44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60"/>
      <c r="AJ159" s="60"/>
      <c r="AK159" s="60"/>
      <c r="AL159" s="60"/>
      <c r="AM159" s="60"/>
      <c r="AN159" s="60"/>
      <c r="AO159" s="60"/>
      <c r="AP159" s="60"/>
      <c r="AQ159" s="60"/>
      <c r="AR159" s="60"/>
      <c r="AS159" s="60"/>
      <c r="AT159" s="60"/>
    </row>
    <row r="160" spans="1:46" x14ac:dyDescent="0.2">
      <c r="A160" s="12" t="s">
        <v>268</v>
      </c>
      <c r="B160" s="12" t="s">
        <v>0</v>
      </c>
      <c r="C160" s="12" t="s">
        <v>269</v>
      </c>
      <c r="D160" s="12" t="s">
        <v>270</v>
      </c>
      <c r="E160" s="12" t="s">
        <v>271</v>
      </c>
      <c r="F160" s="12" t="s">
        <v>272</v>
      </c>
      <c r="G160" s="37"/>
      <c r="H160" s="37"/>
      <c r="I160" s="72"/>
      <c r="J160" s="72"/>
      <c r="K160" s="37"/>
      <c r="L160" s="42"/>
      <c r="M160" s="42"/>
      <c r="N160" s="42"/>
      <c r="O160" s="42"/>
      <c r="P160" s="41"/>
      <c r="Q160" s="44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7"/>
      <c r="AS160" s="37"/>
      <c r="AT160" s="37"/>
    </row>
    <row r="161" spans="1:46" x14ac:dyDescent="0.2">
      <c r="A161" s="10">
        <v>4</v>
      </c>
      <c r="B161" s="47" t="s">
        <v>228</v>
      </c>
      <c r="C161" s="56"/>
      <c r="D161" s="56"/>
      <c r="E161" s="56"/>
      <c r="F161" s="56"/>
      <c r="G161" s="37"/>
      <c r="H161" s="37" t="str">
        <f t="shared" si="40"/>
        <v>Voer een getal in (bij n.v.t. NA invullen)</v>
      </c>
      <c r="I161" s="72" t="str">
        <f>CONCATENATE(L161,M161,N161,O161)</f>
        <v/>
      </c>
      <c r="J161" s="72"/>
      <c r="K161" s="37"/>
      <c r="L161" s="42" t="str">
        <f>IF(AND(NOT(ISBLANK(C161)),NOT(ISBLANK(D161))),IF(C161&gt;0,IF(D161&gt;0, "","pva must be &gt;0,"),IF(D161&gt;0, "Pvo must be &gt;0,","")),"")</f>
        <v/>
      </c>
      <c r="M161" s="42" t="str">
        <f>IF(AND(NOT(ISBLANK(E161)),NOT(ISBLANK(F161))),IF(E161&gt;0,IF(F161&gt;0, "","Fva must be &gt;0,"),IF(F161&gt;0, "Fvo must be &gt;0,","")),"")</f>
        <v/>
      </c>
      <c r="N161" s="42" t="str">
        <f>IF(C161&gt;=E161,"","Fvo can not be bigger than Pvo,")</f>
        <v/>
      </c>
      <c r="O161" s="42" t="str">
        <f>IF(D161&gt;=F161,"","Fva can not be higher than Pva")</f>
        <v/>
      </c>
      <c r="P161" s="41"/>
      <c r="Q161" s="44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7"/>
      <c r="AS161" s="37"/>
      <c r="AT161" s="37"/>
    </row>
    <row r="162" spans="1:46" x14ac:dyDescent="0.2">
      <c r="A162" s="1" t="s">
        <v>260</v>
      </c>
      <c r="B162" s="1" t="s">
        <v>32</v>
      </c>
      <c r="C162" s="56"/>
      <c r="D162" s="56"/>
      <c r="E162" s="56"/>
      <c r="F162" s="56"/>
      <c r="G162" s="37"/>
      <c r="H162" s="37" t="str">
        <f t="shared" si="40"/>
        <v>Voer een getal in (bij n.v.t. NA invullen)</v>
      </c>
      <c r="I162" s="72" t="str">
        <f>CONCATENATE(L162,M162,N162,O162)</f>
        <v/>
      </c>
      <c r="J162" s="72"/>
      <c r="K162" s="37"/>
      <c r="L162" s="42" t="str">
        <f>IF(AND(NOT(ISBLANK(C162)),NOT(ISBLANK(D162))),IF(C162&gt;0,IF(D162&gt;0, "","pva must be &gt;0,"),IF(D162&gt;0, "Pvo must be &gt;0,","")),"")</f>
        <v/>
      </c>
      <c r="M162" s="42" t="str">
        <f>IF(AND(NOT(ISBLANK(E162)),NOT(ISBLANK(F162))),IF(E162&gt;0,IF(F162&gt;0, "","Fva must be &gt;0,"),IF(F162&gt;0, "Fvo must be &gt;0,","")),"")</f>
        <v/>
      </c>
      <c r="N162" s="42" t="str">
        <f>IF(C162&gt;=E162,"","Fvo can not be bigger than Pvo,")</f>
        <v/>
      </c>
      <c r="O162" s="42" t="str">
        <f>IF(D162&gt;=F162,"","Fva can not be higher than Pva")</f>
        <v/>
      </c>
      <c r="P162" s="41"/>
      <c r="Q162" s="44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7"/>
      <c r="AS162" s="37"/>
      <c r="AT162" s="37"/>
    </row>
    <row r="163" spans="1:46" x14ac:dyDescent="0.2">
      <c r="A163" s="1" t="s">
        <v>261</v>
      </c>
      <c r="B163" s="46" t="s">
        <v>65</v>
      </c>
      <c r="C163" s="56"/>
      <c r="D163" s="56"/>
      <c r="E163" s="56"/>
      <c r="F163" s="56"/>
      <c r="G163" s="37"/>
      <c r="H163" s="37" t="str">
        <f t="shared" si="40"/>
        <v>Voer een getal in (bij n.v.t. NA invullen)</v>
      </c>
      <c r="I163" s="72" t="str">
        <f>CONCATENATE(L163,M163,N163,O163)</f>
        <v/>
      </c>
      <c r="J163" s="72"/>
      <c r="K163" s="37"/>
      <c r="L163" s="42" t="str">
        <f>IF(AND(NOT(ISBLANK(C163)),NOT(ISBLANK(D163))),IF(C163&gt;0,IF(D163&gt;0, "","pva must be &gt;0,"),IF(D163&gt;0, "Pvo must be &gt;0,","")),"")</f>
        <v/>
      </c>
      <c r="M163" s="42" t="str">
        <f>IF(AND(NOT(ISBLANK(E163)),NOT(ISBLANK(F163))),IF(E163&gt;0,IF(F163&gt;0, "","Fva must be &gt;0,"),IF(F163&gt;0, "Fvo must be &gt;0,","")),"")</f>
        <v/>
      </c>
      <c r="N163" s="42" t="str">
        <f>IF(C163&gt;=E163,"","Fvo can not be bigger than Pvo,")</f>
        <v/>
      </c>
      <c r="O163" s="42" t="str">
        <f>IF(D163&gt;=F163,"","Fva can not be higher than Pva")</f>
        <v/>
      </c>
      <c r="P163" s="41"/>
      <c r="Q163" s="44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7"/>
      <c r="AS163" s="37"/>
      <c r="AT163" s="37"/>
    </row>
    <row r="164" spans="1:46" x14ac:dyDescent="0.2">
      <c r="A164" s="1" t="s">
        <v>129</v>
      </c>
      <c r="B164" s="46" t="s">
        <v>81</v>
      </c>
      <c r="C164" s="56"/>
      <c r="D164" s="56"/>
      <c r="E164" s="56"/>
      <c r="F164" s="56"/>
      <c r="G164" s="37"/>
      <c r="H164" s="37" t="str">
        <f t="shared" si="40"/>
        <v>Voer een getal in (bij n.v.t. NA invullen)</v>
      </c>
      <c r="I164" s="72" t="str">
        <f>CONCATENATE(L164,M164,N164,O164)</f>
        <v/>
      </c>
      <c r="J164" s="72"/>
      <c r="K164" s="37"/>
      <c r="L164" s="42" t="str">
        <f>IF(AND(NOT(ISBLANK(C164)),NOT(ISBLANK(D164))),IF(C164&gt;0,IF(D164&gt;0, "","pva must be &gt;0,"),IF(D164&gt;0, "Pvo must be &gt;0,","")),"")</f>
        <v/>
      </c>
      <c r="M164" s="42" t="str">
        <f>IF(AND(NOT(ISBLANK(E164)),NOT(ISBLANK(F164))),IF(E164&gt;0,IF(F164&gt;0, "","Fva must be &gt;0,"),IF(F164&gt;0, "Fvo must be &gt;0,","")),"")</f>
        <v/>
      </c>
      <c r="N164" s="42" t="str">
        <f>IF(C164&gt;=E164,"","Fvo can not be bigger than Pvo,")</f>
        <v/>
      </c>
      <c r="O164" s="42" t="str">
        <f>IF(D164&gt;=F164,"","Fva can not be higher than Pva")</f>
        <v/>
      </c>
      <c r="P164" s="41"/>
      <c r="Q164" s="44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7"/>
      <c r="AS164" s="37"/>
      <c r="AT164" s="37"/>
    </row>
    <row r="165" spans="1:46" x14ac:dyDescent="0.2">
      <c r="A165" s="6"/>
      <c r="B165" s="46" t="s">
        <v>66</v>
      </c>
      <c r="C165" s="6"/>
      <c r="D165" s="6"/>
      <c r="E165" s="6"/>
      <c r="F165" s="6"/>
      <c r="G165" s="37"/>
      <c r="H165" s="37"/>
      <c r="I165" s="72"/>
      <c r="J165" s="72"/>
      <c r="K165" s="37"/>
      <c r="L165" s="42"/>
      <c r="M165" s="42"/>
      <c r="N165" s="42"/>
      <c r="O165" s="42"/>
      <c r="P165" s="41"/>
      <c r="Q165" s="44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7"/>
      <c r="AS165" s="37"/>
      <c r="AT165" s="37"/>
    </row>
    <row r="166" spans="1:46" x14ac:dyDescent="0.2">
      <c r="A166" s="1" t="s">
        <v>130</v>
      </c>
      <c r="B166" s="46" t="s">
        <v>67</v>
      </c>
      <c r="C166" s="56"/>
      <c r="D166" s="56"/>
      <c r="E166" s="56"/>
      <c r="F166" s="56"/>
      <c r="G166" s="37"/>
      <c r="H166" s="37" t="str">
        <f t="shared" si="40"/>
        <v>Voer een getal in (bij n.v.t. NA invullen)</v>
      </c>
      <c r="I166" s="72" t="str">
        <f>CONCATENATE(L166,M166,N166,O166)</f>
        <v/>
      </c>
      <c r="J166" s="72"/>
      <c r="K166" s="37"/>
      <c r="L166" s="42" t="str">
        <f>IF(AND(NOT(ISBLANK(C166)),NOT(ISBLANK(D166))),IF(C166&gt;0,IF(D166&gt;0, "","pva must be &gt;0,"),IF(D166&gt;0, "Pvo must be &gt;0,","")),"")</f>
        <v/>
      </c>
      <c r="M166" s="42" t="str">
        <f>IF(AND(NOT(ISBLANK(E166)),NOT(ISBLANK(F166))),IF(E166&gt;0,IF(F166&gt;0, "","Fva must be &gt;0,"),IF(F166&gt;0, "Fvo must be &gt;0,","")),"")</f>
        <v/>
      </c>
      <c r="N166" s="42" t="str">
        <f>IF(C166&gt;=E166,"","Fvo can not be bigger than Pvo,")</f>
        <v/>
      </c>
      <c r="O166" s="42" t="str">
        <f>IF(D166&gt;=F166,"","Fva can not be higher than Pva")</f>
        <v/>
      </c>
      <c r="P166" s="41"/>
      <c r="Q166" s="44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7"/>
      <c r="AS166" s="37"/>
      <c r="AT166" s="37"/>
    </row>
    <row r="167" spans="1:46" x14ac:dyDescent="0.2">
      <c r="A167" s="1" t="s">
        <v>131</v>
      </c>
      <c r="B167" s="46" t="s">
        <v>68</v>
      </c>
      <c r="C167" s="56"/>
      <c r="D167" s="56"/>
      <c r="E167" s="56"/>
      <c r="F167" s="56"/>
      <c r="G167" s="37"/>
      <c r="H167" s="37" t="str">
        <f t="shared" si="40"/>
        <v>Voer een getal in (bij n.v.t. NA invullen)</v>
      </c>
      <c r="I167" s="72" t="str">
        <f>CONCATENATE(L167,M167,N167,O167)</f>
        <v/>
      </c>
      <c r="J167" s="72"/>
      <c r="K167" s="37"/>
      <c r="L167" s="42" t="str">
        <f>IF(AND(NOT(ISBLANK(C167)),NOT(ISBLANK(D167))),IF(C167&gt;0,IF(D167&gt;0, "","pva must be &gt;0,"),IF(D167&gt;0, "Pvo must be &gt;0,","")),"")</f>
        <v/>
      </c>
      <c r="M167" s="42" t="str">
        <f>IF(AND(NOT(ISBLANK(E167)),NOT(ISBLANK(F167))),IF(E167&gt;0,IF(F167&gt;0, "","Fva must be &gt;0,"),IF(F167&gt;0, "Fvo must be &gt;0,","")),"")</f>
        <v/>
      </c>
      <c r="N167" s="42" t="str">
        <f>IF(C167&gt;=E167,"","Fvo can not be bigger than Pvo,")</f>
        <v/>
      </c>
      <c r="O167" s="42" t="str">
        <f>IF(D167&gt;=F167,"","Fva can not be higher than Pva")</f>
        <v/>
      </c>
      <c r="P167" s="41"/>
      <c r="Q167" s="44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7"/>
      <c r="AS167" s="37"/>
      <c r="AT167" s="37"/>
    </row>
    <row r="168" spans="1:46" x14ac:dyDescent="0.2">
      <c r="A168" s="1" t="s">
        <v>132</v>
      </c>
      <c r="B168" s="46" t="s">
        <v>35</v>
      </c>
      <c r="C168" s="56"/>
      <c r="D168" s="56"/>
      <c r="E168" s="56"/>
      <c r="F168" s="56"/>
      <c r="G168" s="37"/>
      <c r="H168" s="37" t="str">
        <f t="shared" si="40"/>
        <v>Voer een getal in (bij n.v.t. NA invullen)</v>
      </c>
      <c r="I168" s="72" t="str">
        <f>CONCATENATE(L168,M168,N168,O168)</f>
        <v/>
      </c>
      <c r="J168" s="72"/>
      <c r="K168" s="37"/>
      <c r="L168" s="42" t="str">
        <f>IF(AND(NOT(ISBLANK(C168)),NOT(ISBLANK(D168))),IF(C168&gt;0,IF(D168&gt;0, "","pva must be &gt;0,"),IF(D168&gt;0, "Pvo must be &gt;0,","")),"")</f>
        <v/>
      </c>
      <c r="M168" s="42" t="str">
        <f>IF(AND(NOT(ISBLANK(E168)),NOT(ISBLANK(F168))),IF(E168&gt;0,IF(F168&gt;0, "","Fva must be &gt;0,"),IF(F168&gt;0, "Fvo must be &gt;0,","")),"")</f>
        <v/>
      </c>
      <c r="N168" s="42" t="str">
        <f>IF(C168&gt;=E168,"","Fvo can not be bigger than Pvo,")</f>
        <v/>
      </c>
      <c r="O168" s="42" t="str">
        <f>IF(D168&gt;=F168,"","Fva can not be higher than Pva")</f>
        <v/>
      </c>
      <c r="P168" s="41"/>
      <c r="Q168" s="44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7"/>
      <c r="AS168" s="37"/>
      <c r="AT168" s="37"/>
    </row>
    <row r="169" spans="1:46" x14ac:dyDescent="0.2">
      <c r="A169" s="6"/>
      <c r="B169" s="46" t="s">
        <v>69</v>
      </c>
      <c r="C169" s="6"/>
      <c r="D169" s="6"/>
      <c r="E169" s="6"/>
      <c r="F169" s="6"/>
      <c r="G169" s="37"/>
      <c r="H169" s="37"/>
      <c r="I169" s="72"/>
      <c r="J169" s="72"/>
      <c r="K169" s="37"/>
      <c r="L169" s="42"/>
      <c r="M169" s="42"/>
      <c r="N169" s="42"/>
      <c r="O169" s="42"/>
      <c r="P169" s="41"/>
      <c r="Q169" s="44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7"/>
      <c r="AS169" s="37"/>
      <c r="AT169" s="37"/>
    </row>
    <row r="170" spans="1:46" x14ac:dyDescent="0.2">
      <c r="A170" s="1" t="s">
        <v>133</v>
      </c>
      <c r="B170" s="46" t="s">
        <v>70</v>
      </c>
      <c r="C170" s="6"/>
      <c r="D170" s="6"/>
      <c r="E170" s="56"/>
      <c r="F170" s="56"/>
      <c r="G170" s="37"/>
      <c r="H170" s="37" t="str">
        <f>IF(OR(AND(E170="NA",F170="NA"),AND(ISNUMBER(E170),ISNUMBER(F170))),"","Voer een getal in (bij n.v.t. NA invullen)")</f>
        <v>Voer een getal in (bij n.v.t. NA invullen)</v>
      </c>
      <c r="I170" s="72" t="str">
        <f t="shared" ref="I170:I178" si="44">CONCATENATE(L170,M170,N170,O170)</f>
        <v/>
      </c>
      <c r="J170" s="72"/>
      <c r="K170" s="37"/>
      <c r="L170" s="42" t="str">
        <f t="shared" ref="L170:L178" si="45">IF(AND(NOT(ISBLANK(C170)),NOT(ISBLANK(D170))),IF(C170&gt;0,IF(D170&gt;0, "","pva must be &gt;0,"),IF(D170&gt;0, "Pvo must be &gt;0,","")),"")</f>
        <v/>
      </c>
      <c r="M170" s="42" t="str">
        <f t="shared" ref="M170:M178" si="46">IF(AND(NOT(ISBLANK(E170)),NOT(ISBLANK(F170))),IF(E170&gt;0,IF(F170&gt;0, "","Fva must be &gt;0,"),IF(F170&gt;0, "Fvo must be &gt;0,","")),"")</f>
        <v/>
      </c>
      <c r="N170" s="42"/>
      <c r="O170" s="42"/>
      <c r="P170" s="41"/>
      <c r="Q170" s="44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7"/>
      <c r="AS170" s="37"/>
      <c r="AT170" s="37"/>
    </row>
    <row r="171" spans="1:46" x14ac:dyDescent="0.2">
      <c r="A171" s="1" t="s">
        <v>134</v>
      </c>
      <c r="B171" s="46" t="s">
        <v>71</v>
      </c>
      <c r="C171" s="6"/>
      <c r="D171" s="6"/>
      <c r="E171" s="56"/>
      <c r="F171" s="56"/>
      <c r="G171" s="37"/>
      <c r="H171" s="37" t="str">
        <f t="shared" ref="H171:H177" si="47">IF(OR(AND(E171="NA",F171="NA"),AND(ISNUMBER(E171),ISNUMBER(F171))),"","Voer een getal in (bij n.v.t. NA invullen)")</f>
        <v>Voer een getal in (bij n.v.t. NA invullen)</v>
      </c>
      <c r="I171" s="72" t="str">
        <f t="shared" si="44"/>
        <v/>
      </c>
      <c r="J171" s="72"/>
      <c r="K171" s="37"/>
      <c r="L171" s="42" t="str">
        <f t="shared" si="45"/>
        <v/>
      </c>
      <c r="M171" s="42" t="str">
        <f t="shared" si="46"/>
        <v/>
      </c>
      <c r="N171" s="42"/>
      <c r="O171" s="42"/>
      <c r="P171" s="41"/>
      <c r="Q171" s="44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7"/>
      <c r="AS171" s="37"/>
      <c r="AT171" s="37"/>
    </row>
    <row r="172" spans="1:46" x14ac:dyDescent="0.2">
      <c r="A172" s="1" t="s">
        <v>135</v>
      </c>
      <c r="B172" s="46" t="s">
        <v>72</v>
      </c>
      <c r="C172" s="6"/>
      <c r="D172" s="6"/>
      <c r="E172" s="56"/>
      <c r="F172" s="56"/>
      <c r="G172" s="37"/>
      <c r="H172" s="37" t="str">
        <f t="shared" si="47"/>
        <v>Voer een getal in (bij n.v.t. NA invullen)</v>
      </c>
      <c r="I172" s="72" t="str">
        <f t="shared" si="44"/>
        <v/>
      </c>
      <c r="J172" s="72"/>
      <c r="K172" s="37"/>
      <c r="L172" s="42" t="str">
        <f t="shared" si="45"/>
        <v/>
      </c>
      <c r="M172" s="42" t="str">
        <f t="shared" si="46"/>
        <v/>
      </c>
      <c r="N172" s="42"/>
      <c r="O172" s="42"/>
      <c r="P172" s="41"/>
      <c r="Q172" s="44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  <c r="AL172" s="37"/>
      <c r="AM172" s="37"/>
      <c r="AN172" s="37"/>
      <c r="AO172" s="37"/>
      <c r="AP172" s="37"/>
      <c r="AQ172" s="37"/>
      <c r="AR172" s="37"/>
      <c r="AS172" s="37"/>
      <c r="AT172" s="37"/>
    </row>
    <row r="173" spans="1:46" x14ac:dyDescent="0.2">
      <c r="A173" s="1" t="s">
        <v>136</v>
      </c>
      <c r="B173" s="46" t="s">
        <v>73</v>
      </c>
      <c r="C173" s="6"/>
      <c r="D173" s="6"/>
      <c r="E173" s="56"/>
      <c r="F173" s="56"/>
      <c r="G173" s="37"/>
      <c r="H173" s="37" t="str">
        <f t="shared" si="47"/>
        <v>Voer een getal in (bij n.v.t. NA invullen)</v>
      </c>
      <c r="I173" s="72" t="str">
        <f t="shared" si="44"/>
        <v/>
      </c>
      <c r="J173" s="72"/>
      <c r="K173" s="37"/>
      <c r="L173" s="42" t="str">
        <f t="shared" si="45"/>
        <v/>
      </c>
      <c r="M173" s="42" t="str">
        <f t="shared" si="46"/>
        <v/>
      </c>
      <c r="N173" s="42"/>
      <c r="O173" s="42"/>
      <c r="P173" s="41"/>
      <c r="Q173" s="44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  <c r="AL173" s="37"/>
      <c r="AM173" s="37"/>
      <c r="AN173" s="37"/>
      <c r="AO173" s="37"/>
      <c r="AP173" s="37"/>
      <c r="AQ173" s="37"/>
      <c r="AR173" s="37"/>
      <c r="AS173" s="37"/>
      <c r="AT173" s="37"/>
    </row>
    <row r="174" spans="1:46" x14ac:dyDescent="0.2">
      <c r="A174" s="1" t="s">
        <v>137</v>
      </c>
      <c r="B174" s="46" t="s">
        <v>74</v>
      </c>
      <c r="C174" s="6"/>
      <c r="D174" s="6"/>
      <c r="E174" s="56"/>
      <c r="F174" s="56"/>
      <c r="G174" s="37"/>
      <c r="H174" s="37" t="str">
        <f t="shared" si="47"/>
        <v>Voer een getal in (bij n.v.t. NA invullen)</v>
      </c>
      <c r="I174" s="72" t="str">
        <f t="shared" si="44"/>
        <v/>
      </c>
      <c r="J174" s="72"/>
      <c r="K174" s="37"/>
      <c r="L174" s="42" t="str">
        <f t="shared" si="45"/>
        <v/>
      </c>
      <c r="M174" s="42" t="str">
        <f t="shared" si="46"/>
        <v/>
      </c>
      <c r="N174" s="42"/>
      <c r="O174" s="42"/>
      <c r="P174" s="41"/>
      <c r="Q174" s="44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  <c r="AL174" s="37"/>
      <c r="AM174" s="37"/>
      <c r="AN174" s="37"/>
      <c r="AO174" s="37"/>
      <c r="AP174" s="37"/>
      <c r="AQ174" s="37"/>
      <c r="AR174" s="37"/>
      <c r="AS174" s="37"/>
      <c r="AT174" s="37"/>
    </row>
    <row r="175" spans="1:46" x14ac:dyDescent="0.2">
      <c r="A175" s="1" t="s">
        <v>138</v>
      </c>
      <c r="B175" s="46" t="s">
        <v>75</v>
      </c>
      <c r="C175" s="6"/>
      <c r="D175" s="6"/>
      <c r="E175" s="56"/>
      <c r="F175" s="56"/>
      <c r="G175" s="37"/>
      <c r="H175" s="37" t="str">
        <f t="shared" si="47"/>
        <v>Voer een getal in (bij n.v.t. NA invullen)</v>
      </c>
      <c r="I175" s="72" t="str">
        <f t="shared" si="44"/>
        <v/>
      </c>
      <c r="J175" s="72"/>
      <c r="K175" s="37"/>
      <c r="L175" s="42" t="str">
        <f t="shared" si="45"/>
        <v/>
      </c>
      <c r="M175" s="42" t="str">
        <f t="shared" si="46"/>
        <v/>
      </c>
      <c r="N175" s="42"/>
      <c r="O175" s="42"/>
      <c r="P175" s="41"/>
      <c r="Q175" s="44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/>
      <c r="AJ175" s="37"/>
      <c r="AK175" s="37"/>
      <c r="AL175" s="37"/>
      <c r="AM175" s="37"/>
      <c r="AN175" s="37"/>
      <c r="AO175" s="37"/>
      <c r="AP175" s="37"/>
      <c r="AQ175" s="37"/>
      <c r="AR175" s="37"/>
      <c r="AS175" s="37"/>
      <c r="AT175" s="37"/>
    </row>
    <row r="176" spans="1:46" x14ac:dyDescent="0.2">
      <c r="A176" s="1" t="s">
        <v>139</v>
      </c>
      <c r="B176" s="46" t="s">
        <v>38</v>
      </c>
      <c r="C176" s="6"/>
      <c r="D176" s="6"/>
      <c r="E176" s="56"/>
      <c r="F176" s="56"/>
      <c r="G176" s="37"/>
      <c r="H176" s="37" t="str">
        <f t="shared" si="47"/>
        <v>Voer een getal in (bij n.v.t. NA invullen)</v>
      </c>
      <c r="I176" s="72" t="str">
        <f t="shared" si="44"/>
        <v/>
      </c>
      <c r="J176" s="72"/>
      <c r="K176" s="37"/>
      <c r="L176" s="42" t="str">
        <f t="shared" si="45"/>
        <v/>
      </c>
      <c r="M176" s="42" t="str">
        <f t="shared" si="46"/>
        <v/>
      </c>
      <c r="N176" s="42"/>
      <c r="O176" s="42"/>
      <c r="P176" s="41"/>
      <c r="Q176" s="44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  <c r="AM176" s="37"/>
      <c r="AN176" s="37"/>
      <c r="AO176" s="37"/>
      <c r="AP176" s="37"/>
      <c r="AQ176" s="37"/>
      <c r="AR176" s="37"/>
      <c r="AS176" s="37"/>
      <c r="AT176" s="37"/>
    </row>
    <row r="177" spans="1:46" x14ac:dyDescent="0.2">
      <c r="A177" s="1" t="s">
        <v>140</v>
      </c>
      <c r="B177" s="46" t="s">
        <v>76</v>
      </c>
      <c r="C177" s="6"/>
      <c r="D177" s="6"/>
      <c r="E177" s="56"/>
      <c r="F177" s="56"/>
      <c r="G177" s="37"/>
      <c r="H177" s="37" t="str">
        <f t="shared" si="47"/>
        <v>Voer een getal in (bij n.v.t. NA invullen)</v>
      </c>
      <c r="I177" s="72" t="str">
        <f t="shared" si="44"/>
        <v/>
      </c>
      <c r="J177" s="72"/>
      <c r="K177" s="37"/>
      <c r="L177" s="42" t="str">
        <f t="shared" si="45"/>
        <v/>
      </c>
      <c r="M177" s="42" t="str">
        <f t="shared" si="46"/>
        <v/>
      </c>
      <c r="N177" s="42"/>
      <c r="O177" s="42"/>
      <c r="P177" s="41"/>
      <c r="Q177" s="44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  <c r="AM177" s="37"/>
      <c r="AN177" s="37"/>
      <c r="AO177" s="37"/>
      <c r="AP177" s="37"/>
      <c r="AQ177" s="37"/>
      <c r="AR177" s="37"/>
      <c r="AS177" s="37"/>
      <c r="AT177" s="37"/>
    </row>
    <row r="178" spans="1:46" x14ac:dyDescent="0.2">
      <c r="A178" s="1" t="s">
        <v>141</v>
      </c>
      <c r="B178" s="46" t="s">
        <v>40</v>
      </c>
      <c r="C178" s="56"/>
      <c r="D178" s="56"/>
      <c r="E178" s="56"/>
      <c r="F178" s="56"/>
      <c r="G178" s="37"/>
      <c r="H178" s="37" t="str">
        <f t="shared" si="40"/>
        <v>Voer een getal in (bij n.v.t. NA invullen)</v>
      </c>
      <c r="I178" s="72" t="str">
        <f t="shared" si="44"/>
        <v/>
      </c>
      <c r="J178" s="72"/>
      <c r="K178" s="37"/>
      <c r="L178" s="42" t="str">
        <f t="shared" si="45"/>
        <v/>
      </c>
      <c r="M178" s="42" t="str">
        <f t="shared" si="46"/>
        <v/>
      </c>
      <c r="N178" s="42" t="str">
        <f>IF(C178&gt;=E178,"","Fvo can not be bigger than Pvo,")</f>
        <v/>
      </c>
      <c r="O178" s="42" t="str">
        <f>IF(D178&gt;=F178,"","Fva can not be higher than Pva")</f>
        <v/>
      </c>
      <c r="P178" s="41"/>
      <c r="Q178" s="44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7"/>
      <c r="AQ178" s="37"/>
      <c r="AR178" s="37"/>
      <c r="AS178" s="37"/>
      <c r="AT178" s="37"/>
    </row>
    <row r="179" spans="1:46" x14ac:dyDescent="0.2">
      <c r="A179" s="6"/>
      <c r="B179" s="46" t="s">
        <v>69</v>
      </c>
      <c r="C179" s="6"/>
      <c r="D179" s="6"/>
      <c r="E179" s="6"/>
      <c r="F179" s="6"/>
      <c r="G179" s="37"/>
      <c r="H179" s="37"/>
      <c r="I179" s="72"/>
      <c r="J179" s="72"/>
      <c r="K179" s="37"/>
      <c r="L179" s="42"/>
      <c r="M179" s="42"/>
      <c r="N179" s="42"/>
      <c r="O179" s="42"/>
      <c r="P179" s="41"/>
      <c r="Q179" s="44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7"/>
      <c r="AO179" s="37"/>
      <c r="AP179" s="37"/>
      <c r="AQ179" s="37"/>
      <c r="AR179" s="37"/>
      <c r="AS179" s="37"/>
      <c r="AT179" s="37"/>
    </row>
    <row r="180" spans="1:46" x14ac:dyDescent="0.2">
      <c r="A180" s="1" t="s">
        <v>142</v>
      </c>
      <c r="B180" s="46" t="s">
        <v>70</v>
      </c>
      <c r="C180" s="6"/>
      <c r="D180" s="6"/>
      <c r="E180" s="56"/>
      <c r="F180" s="56"/>
      <c r="G180" s="37"/>
      <c r="H180" s="37" t="str">
        <f>IF(OR(AND(E180="NA",F180="NA"),AND(ISNUMBER(E180),ISNUMBER(F180))),"","Voer een getal in (bij n.v.t. NA invullen)")</f>
        <v>Voer een getal in (bij n.v.t. NA invullen)</v>
      </c>
      <c r="I180" s="72" t="str">
        <f t="shared" ref="I180:I187" si="48">CONCATENATE(L180,M180,N180,O180)</f>
        <v/>
      </c>
      <c r="J180" s="72"/>
      <c r="K180" s="37"/>
      <c r="L180" s="42" t="str">
        <f t="shared" ref="L180:L187" si="49">IF(AND(NOT(ISBLANK(C180)),NOT(ISBLANK(D180))),IF(C180&gt;0,IF(D180&gt;0, "","pva must be &gt;0,"),IF(D180&gt;0, "Pvo must be &gt;0,","")),"")</f>
        <v/>
      </c>
      <c r="M180" s="42" t="str">
        <f t="shared" ref="M180:M187" si="50">IF(AND(NOT(ISBLANK(E180)),NOT(ISBLANK(F180))),IF(E180&gt;0,IF(F180&gt;0, "","Fva must be &gt;0,"),IF(F180&gt;0, "Fvo must be &gt;0,","")),"")</f>
        <v/>
      </c>
      <c r="N180" s="42"/>
      <c r="O180" s="42"/>
      <c r="P180" s="41"/>
      <c r="Q180" s="44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7"/>
      <c r="AP180" s="37"/>
      <c r="AQ180" s="37"/>
      <c r="AR180" s="37"/>
      <c r="AS180" s="37"/>
      <c r="AT180" s="37"/>
    </row>
    <row r="181" spans="1:46" x14ac:dyDescent="0.2">
      <c r="A181" s="1" t="s">
        <v>143</v>
      </c>
      <c r="B181" s="46" t="s">
        <v>71</v>
      </c>
      <c r="C181" s="6"/>
      <c r="D181" s="6"/>
      <c r="E181" s="56"/>
      <c r="F181" s="56"/>
      <c r="G181" s="37"/>
      <c r="H181" s="37" t="str">
        <f t="shared" ref="H181:H187" si="51">IF(OR(AND(E181="NA",F181="NA"),AND(ISNUMBER(E181),ISNUMBER(F181))),"","Voer een getal in (bij n.v.t. NA invullen)")</f>
        <v>Voer een getal in (bij n.v.t. NA invullen)</v>
      </c>
      <c r="I181" s="72" t="str">
        <f t="shared" si="48"/>
        <v/>
      </c>
      <c r="J181" s="72"/>
      <c r="K181" s="37"/>
      <c r="L181" s="42" t="str">
        <f t="shared" si="49"/>
        <v/>
      </c>
      <c r="M181" s="42" t="str">
        <f t="shared" si="50"/>
        <v/>
      </c>
      <c r="N181" s="42"/>
      <c r="O181" s="42"/>
      <c r="P181" s="41"/>
      <c r="Q181" s="44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  <c r="AM181" s="37"/>
      <c r="AN181" s="37"/>
      <c r="AO181" s="37"/>
      <c r="AP181" s="37"/>
      <c r="AQ181" s="37"/>
      <c r="AR181" s="37"/>
      <c r="AS181" s="37"/>
      <c r="AT181" s="37"/>
    </row>
    <row r="182" spans="1:46" x14ac:dyDescent="0.2">
      <c r="A182" s="1" t="s">
        <v>144</v>
      </c>
      <c r="B182" s="46" t="s">
        <v>72</v>
      </c>
      <c r="C182" s="6"/>
      <c r="D182" s="6"/>
      <c r="E182" s="56"/>
      <c r="F182" s="56"/>
      <c r="G182" s="37"/>
      <c r="H182" s="37" t="str">
        <f t="shared" si="51"/>
        <v>Voer een getal in (bij n.v.t. NA invullen)</v>
      </c>
      <c r="I182" s="72" t="str">
        <f t="shared" si="48"/>
        <v/>
      </c>
      <c r="J182" s="72"/>
      <c r="K182" s="37"/>
      <c r="L182" s="42" t="str">
        <f t="shared" si="49"/>
        <v/>
      </c>
      <c r="M182" s="42" t="str">
        <f t="shared" si="50"/>
        <v/>
      </c>
      <c r="N182" s="42"/>
      <c r="O182" s="42"/>
      <c r="P182" s="41"/>
      <c r="Q182" s="44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  <c r="AP182" s="37"/>
      <c r="AQ182" s="37"/>
      <c r="AR182" s="37"/>
      <c r="AS182" s="37"/>
      <c r="AT182" s="37"/>
    </row>
    <row r="183" spans="1:46" x14ac:dyDescent="0.2">
      <c r="A183" s="1" t="s">
        <v>145</v>
      </c>
      <c r="B183" s="46" t="s">
        <v>73</v>
      </c>
      <c r="C183" s="6"/>
      <c r="D183" s="6"/>
      <c r="E183" s="56"/>
      <c r="F183" s="56"/>
      <c r="G183" s="37"/>
      <c r="H183" s="37" t="str">
        <f t="shared" si="51"/>
        <v>Voer een getal in (bij n.v.t. NA invullen)</v>
      </c>
      <c r="I183" s="72" t="str">
        <f t="shared" si="48"/>
        <v/>
      </c>
      <c r="J183" s="72"/>
      <c r="K183" s="37"/>
      <c r="L183" s="42" t="str">
        <f t="shared" si="49"/>
        <v/>
      </c>
      <c r="M183" s="42" t="str">
        <f t="shared" si="50"/>
        <v/>
      </c>
      <c r="N183" s="42"/>
      <c r="O183" s="42"/>
      <c r="P183" s="41"/>
      <c r="Q183" s="44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37"/>
      <c r="AN183" s="37"/>
      <c r="AO183" s="37"/>
      <c r="AP183" s="37"/>
      <c r="AQ183" s="37"/>
      <c r="AR183" s="37"/>
      <c r="AS183" s="37"/>
      <c r="AT183" s="37"/>
    </row>
    <row r="184" spans="1:46" x14ac:dyDescent="0.2">
      <c r="A184" s="1" t="s">
        <v>146</v>
      </c>
      <c r="B184" s="46" t="s">
        <v>74</v>
      </c>
      <c r="C184" s="6"/>
      <c r="D184" s="6"/>
      <c r="E184" s="56"/>
      <c r="F184" s="56"/>
      <c r="G184" s="37"/>
      <c r="H184" s="37" t="str">
        <f t="shared" si="51"/>
        <v>Voer een getal in (bij n.v.t. NA invullen)</v>
      </c>
      <c r="I184" s="72" t="str">
        <f t="shared" si="48"/>
        <v/>
      </c>
      <c r="J184" s="72"/>
      <c r="K184" s="37"/>
      <c r="L184" s="42" t="str">
        <f t="shared" si="49"/>
        <v/>
      </c>
      <c r="M184" s="42" t="str">
        <f t="shared" si="50"/>
        <v/>
      </c>
      <c r="N184" s="42"/>
      <c r="O184" s="42"/>
      <c r="P184" s="41"/>
      <c r="Q184" s="44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37"/>
      <c r="AJ184" s="37"/>
      <c r="AK184" s="37"/>
      <c r="AL184" s="37"/>
      <c r="AM184" s="37"/>
      <c r="AN184" s="37"/>
      <c r="AO184" s="37"/>
      <c r="AP184" s="37"/>
      <c r="AQ184" s="37"/>
      <c r="AR184" s="37"/>
      <c r="AS184" s="37"/>
      <c r="AT184" s="37"/>
    </row>
    <row r="185" spans="1:46" x14ac:dyDescent="0.2">
      <c r="A185" s="1" t="s">
        <v>147</v>
      </c>
      <c r="B185" s="46" t="s">
        <v>75</v>
      </c>
      <c r="C185" s="6"/>
      <c r="D185" s="6"/>
      <c r="E185" s="56"/>
      <c r="F185" s="56"/>
      <c r="G185" s="37"/>
      <c r="H185" s="37" t="str">
        <f t="shared" si="51"/>
        <v>Voer een getal in (bij n.v.t. NA invullen)</v>
      </c>
      <c r="I185" s="72" t="str">
        <f t="shared" si="48"/>
        <v/>
      </c>
      <c r="J185" s="72"/>
      <c r="K185" s="37"/>
      <c r="L185" s="42" t="str">
        <f t="shared" si="49"/>
        <v/>
      </c>
      <c r="M185" s="42" t="str">
        <f t="shared" si="50"/>
        <v/>
      </c>
      <c r="N185" s="42"/>
      <c r="O185" s="42"/>
      <c r="P185" s="41"/>
      <c r="Q185" s="44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37"/>
      <c r="AN185" s="37"/>
      <c r="AO185" s="37"/>
      <c r="AP185" s="37"/>
      <c r="AQ185" s="37"/>
      <c r="AR185" s="37"/>
      <c r="AS185" s="37"/>
      <c r="AT185" s="37"/>
    </row>
    <row r="186" spans="1:46" x14ac:dyDescent="0.2">
      <c r="A186" s="1" t="s">
        <v>148</v>
      </c>
      <c r="B186" s="46" t="s">
        <v>38</v>
      </c>
      <c r="C186" s="6"/>
      <c r="D186" s="6"/>
      <c r="E186" s="56"/>
      <c r="F186" s="56"/>
      <c r="G186" s="37"/>
      <c r="H186" s="37" t="str">
        <f t="shared" si="51"/>
        <v>Voer een getal in (bij n.v.t. NA invullen)</v>
      </c>
      <c r="I186" s="72" t="str">
        <f t="shared" si="48"/>
        <v/>
      </c>
      <c r="J186" s="72"/>
      <c r="K186" s="37"/>
      <c r="L186" s="42" t="str">
        <f t="shared" si="49"/>
        <v/>
      </c>
      <c r="M186" s="42" t="str">
        <f t="shared" si="50"/>
        <v/>
      </c>
      <c r="N186" s="42"/>
      <c r="O186" s="42"/>
      <c r="P186" s="41"/>
      <c r="Q186" s="44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37"/>
      <c r="AN186" s="37"/>
      <c r="AO186" s="37"/>
      <c r="AP186" s="37"/>
      <c r="AQ186" s="37"/>
      <c r="AR186" s="37"/>
      <c r="AS186" s="37"/>
      <c r="AT186" s="37"/>
    </row>
    <row r="187" spans="1:46" x14ac:dyDescent="0.2">
      <c r="A187" s="1" t="s">
        <v>149</v>
      </c>
      <c r="B187" s="46" t="s">
        <v>76</v>
      </c>
      <c r="C187" s="6"/>
      <c r="D187" s="6"/>
      <c r="E187" s="56"/>
      <c r="F187" s="56"/>
      <c r="G187" s="37"/>
      <c r="H187" s="37" t="str">
        <f t="shared" si="51"/>
        <v>Voer een getal in (bij n.v.t. NA invullen)</v>
      </c>
      <c r="I187" s="72" t="str">
        <f t="shared" si="48"/>
        <v/>
      </c>
      <c r="J187" s="72"/>
      <c r="K187" s="37"/>
      <c r="L187" s="42" t="str">
        <f t="shared" si="49"/>
        <v/>
      </c>
      <c r="M187" s="42" t="str">
        <f t="shared" si="50"/>
        <v/>
      </c>
      <c r="N187" s="42"/>
      <c r="O187" s="42"/>
      <c r="P187" s="41"/>
      <c r="Q187" s="44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7"/>
      <c r="AS187" s="37"/>
      <c r="AT187" s="37"/>
    </row>
    <row r="188" spans="1:46" x14ac:dyDescent="0.2">
      <c r="A188" s="6"/>
      <c r="B188" s="46" t="s">
        <v>49</v>
      </c>
      <c r="C188" s="6"/>
      <c r="D188" s="6"/>
      <c r="E188" s="6"/>
      <c r="F188" s="6"/>
      <c r="G188" s="37"/>
      <c r="H188" s="37"/>
      <c r="I188" s="72"/>
      <c r="J188" s="72"/>
      <c r="K188" s="37"/>
      <c r="L188" s="42"/>
      <c r="M188" s="42"/>
      <c r="N188" s="42"/>
      <c r="O188" s="42"/>
      <c r="P188" s="41"/>
      <c r="Q188" s="44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  <c r="AP188" s="37"/>
      <c r="AQ188" s="37"/>
      <c r="AR188" s="37"/>
      <c r="AS188" s="37"/>
      <c r="AT188" s="37"/>
    </row>
    <row r="189" spans="1:46" x14ac:dyDescent="0.2">
      <c r="A189" s="1" t="s">
        <v>150</v>
      </c>
      <c r="B189" s="46" t="s">
        <v>42</v>
      </c>
      <c r="C189" s="56"/>
      <c r="D189" s="56"/>
      <c r="E189" s="56"/>
      <c r="F189" s="56"/>
      <c r="G189" s="37"/>
      <c r="H189" s="37" t="str">
        <f t="shared" si="40"/>
        <v>Voer een getal in (bij n.v.t. NA invullen)</v>
      </c>
      <c r="I189" s="72" t="str">
        <f>CONCATENATE(L189,M189,N189,O189)</f>
        <v/>
      </c>
      <c r="J189" s="72"/>
      <c r="K189" s="37"/>
      <c r="L189" s="42" t="str">
        <f>IF(AND(NOT(ISBLANK(C189)),NOT(ISBLANK(D189))),IF(C189&gt;0,IF(D189&gt;0, "","pva must be &gt;0,"),IF(D189&gt;0, "Pvo must be &gt;0,","")),"")</f>
        <v/>
      </c>
      <c r="M189" s="42" t="str">
        <f>IF(AND(NOT(ISBLANK(E189)),NOT(ISBLANK(F189))),IF(E189&gt;0,IF(F189&gt;0, "","Fva must be &gt;0,"),IF(F189&gt;0, "Fvo must be &gt;0,","")),"")</f>
        <v/>
      </c>
      <c r="N189" s="42" t="str">
        <f>IF(C189&gt;=E189,"","Fvo can not be bigger than Pvo,")</f>
        <v/>
      </c>
      <c r="O189" s="42" t="str">
        <f>IF(D189&gt;=F189,"","Fva can not be higher than Pva")</f>
        <v/>
      </c>
      <c r="P189" s="41"/>
      <c r="Q189" s="44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</row>
    <row r="190" spans="1:46" x14ac:dyDescent="0.2">
      <c r="A190" s="1" t="s">
        <v>151</v>
      </c>
      <c r="B190" s="46" t="s">
        <v>45</v>
      </c>
      <c r="C190" s="56"/>
      <c r="D190" s="56"/>
      <c r="E190" s="56"/>
      <c r="F190" s="56"/>
      <c r="G190" s="37"/>
      <c r="H190" s="37" t="str">
        <f t="shared" si="40"/>
        <v>Voer een getal in (bij n.v.t. NA invullen)</v>
      </c>
      <c r="I190" s="72" t="str">
        <f>CONCATENATE(L190,M190,N190,O190)</f>
        <v/>
      </c>
      <c r="J190" s="72"/>
      <c r="K190" s="37"/>
      <c r="L190" s="42" t="str">
        <f>IF(AND(NOT(ISBLANK(C190)),NOT(ISBLANK(D190))),IF(C190&gt;0,IF(D190&gt;0, "","pva must be &gt;0,"),IF(D190&gt;0, "Pvo must be &gt;0,","")),"")</f>
        <v/>
      </c>
      <c r="M190" s="42" t="str">
        <f>IF(AND(NOT(ISBLANK(E190)),NOT(ISBLANK(F190))),IF(E190&gt;0,IF(F190&gt;0, "","Fva must be &gt;0,"),IF(F190&gt;0, "Fvo must be &gt;0,","")),"")</f>
        <v/>
      </c>
      <c r="N190" s="42" t="str">
        <f>IF(C190&gt;=E190,"","Fvo can not be bigger than Pvo,")</f>
        <v/>
      </c>
      <c r="O190" s="42" t="str">
        <f>IF(D190&gt;=F190,"","Fva can not be higher than Pva")</f>
        <v/>
      </c>
      <c r="P190" s="41"/>
      <c r="Q190" s="44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7"/>
      <c r="AS190" s="37"/>
      <c r="AT190" s="37"/>
    </row>
    <row r="191" spans="1:46" x14ac:dyDescent="0.2">
      <c r="A191" s="1" t="s">
        <v>152</v>
      </c>
      <c r="B191" s="46" t="s">
        <v>47</v>
      </c>
      <c r="C191" s="56"/>
      <c r="D191" s="56"/>
      <c r="E191" s="56"/>
      <c r="F191" s="56"/>
      <c r="G191" s="37"/>
      <c r="H191" s="37" t="str">
        <f t="shared" si="40"/>
        <v>Voer een getal in (bij n.v.t. NA invullen)</v>
      </c>
      <c r="I191" s="72" t="str">
        <f>CONCATENATE(L191,M191,N191,O191)</f>
        <v/>
      </c>
      <c r="J191" s="72"/>
      <c r="K191" s="37"/>
      <c r="L191" s="42" t="str">
        <f>IF(AND(NOT(ISBLANK(C191)),NOT(ISBLANK(D191))),IF(C191&gt;0,IF(D191&gt;0, "","pva must be &gt;0,"),IF(D191&gt;0, "Pvo must be &gt;0,","")),"")</f>
        <v/>
      </c>
      <c r="M191" s="42" t="str">
        <f>IF(AND(NOT(ISBLANK(E191)),NOT(ISBLANK(F191))),IF(E191&gt;0,IF(F191&gt;0, "","Fva must be &gt;0,"),IF(F191&gt;0, "Fvo must be &gt;0,","")),"")</f>
        <v/>
      </c>
      <c r="N191" s="42" t="str">
        <f>IF(C191&gt;=E191,"","Fvo can not be bigger than Pvo,")</f>
        <v/>
      </c>
      <c r="O191" s="42" t="str">
        <f>IF(D191&gt;=F191,"","Fva can not be higher than Pva")</f>
        <v/>
      </c>
      <c r="P191" s="41"/>
      <c r="Q191" s="44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7"/>
      <c r="AS191" s="37"/>
      <c r="AT191" s="37"/>
    </row>
    <row r="192" spans="1:46" x14ac:dyDescent="0.2">
      <c r="A192" s="1" t="s">
        <v>318</v>
      </c>
      <c r="B192" s="46" t="s">
        <v>320</v>
      </c>
      <c r="C192" s="56"/>
      <c r="D192" s="56"/>
      <c r="E192" s="56"/>
      <c r="F192" s="56"/>
      <c r="G192" s="60"/>
      <c r="H192" s="60" t="str">
        <f t="shared" si="40"/>
        <v>Voer een getal in (bij n.v.t. NA invullen)</v>
      </c>
      <c r="I192" s="60"/>
      <c r="J192" s="60"/>
      <c r="K192" s="60"/>
      <c r="L192" s="42"/>
      <c r="M192" s="42"/>
      <c r="N192" s="42"/>
      <c r="O192" s="42"/>
      <c r="P192" s="41"/>
      <c r="Q192" s="44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60"/>
      <c r="AH192" s="60"/>
      <c r="AI192" s="60"/>
      <c r="AJ192" s="60"/>
      <c r="AK192" s="60"/>
      <c r="AL192" s="60"/>
      <c r="AM192" s="60"/>
      <c r="AN192" s="60"/>
      <c r="AO192" s="60"/>
      <c r="AP192" s="60"/>
      <c r="AQ192" s="60"/>
      <c r="AR192" s="60"/>
      <c r="AS192" s="60"/>
      <c r="AT192" s="60"/>
    </row>
    <row r="193" spans="1:46" x14ac:dyDescent="0.2">
      <c r="A193" s="1" t="s">
        <v>319</v>
      </c>
      <c r="B193" s="46" t="s">
        <v>75</v>
      </c>
      <c r="C193" s="56"/>
      <c r="D193" s="56"/>
      <c r="E193" s="56"/>
      <c r="F193" s="56"/>
      <c r="G193" s="60"/>
      <c r="H193" s="60" t="str">
        <f t="shared" si="40"/>
        <v>Voer een getal in (bij n.v.t. NA invullen)</v>
      </c>
      <c r="I193" s="60"/>
      <c r="J193" s="60"/>
      <c r="K193" s="60"/>
      <c r="L193" s="42"/>
      <c r="M193" s="42"/>
      <c r="N193" s="42"/>
      <c r="O193" s="42"/>
      <c r="P193" s="41"/>
      <c r="Q193" s="44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  <c r="AH193" s="60"/>
      <c r="AI193" s="60"/>
      <c r="AJ193" s="60"/>
      <c r="AK193" s="60"/>
      <c r="AL193" s="60"/>
      <c r="AM193" s="60"/>
      <c r="AN193" s="60"/>
      <c r="AO193" s="60"/>
      <c r="AP193" s="60"/>
      <c r="AQ193" s="60"/>
      <c r="AR193" s="60"/>
      <c r="AS193" s="60"/>
      <c r="AT193" s="60"/>
    </row>
    <row r="194" spans="1:46" x14ac:dyDescent="0.2">
      <c r="A194" s="1" t="s">
        <v>153</v>
      </c>
      <c r="B194" s="46" t="s">
        <v>82</v>
      </c>
      <c r="C194" s="56"/>
      <c r="D194" s="56"/>
      <c r="E194" s="56"/>
      <c r="F194" s="56"/>
      <c r="G194" s="37"/>
      <c r="H194" s="37" t="str">
        <f t="shared" si="40"/>
        <v>Voer een getal in (bij n.v.t. NA invullen)</v>
      </c>
      <c r="I194" s="72" t="str">
        <f>CONCATENATE(L194,M194,N194,O194)</f>
        <v/>
      </c>
      <c r="J194" s="72"/>
      <c r="K194" s="37"/>
      <c r="L194" s="42" t="str">
        <f>IF(AND(NOT(ISBLANK(C194)),NOT(ISBLANK(D194))),IF(C194&gt;0,IF(D194&gt;0, "","pva must be &gt;0,"),IF(D194&gt;0, "Pvo must be &gt;0,","")),"")</f>
        <v/>
      </c>
      <c r="M194" s="42" t="str">
        <f>IF(AND(NOT(ISBLANK(E194)),NOT(ISBLANK(F194))),IF(E194&gt;0,IF(F194&gt;0, "","Fva must be &gt;0,"),IF(F194&gt;0, "Fvo must be &gt;0,","")),"")</f>
        <v/>
      </c>
      <c r="N194" s="42" t="str">
        <f>IF(C194&gt;=E194,"","Fvo can not be bigger than Pvo,")</f>
        <v/>
      </c>
      <c r="O194" s="42" t="str">
        <f>IF(D194&gt;=F194,"","Fva can not be higher than Pva")</f>
        <v/>
      </c>
      <c r="P194" s="41"/>
      <c r="Q194" s="44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7"/>
      <c r="AS194" s="37"/>
      <c r="AT194" s="37"/>
    </row>
    <row r="195" spans="1:46" x14ac:dyDescent="0.2">
      <c r="A195" s="6"/>
      <c r="B195" s="46" t="s">
        <v>66</v>
      </c>
      <c r="C195" s="6"/>
      <c r="D195" s="6"/>
      <c r="E195" s="6"/>
      <c r="F195" s="6"/>
      <c r="G195" s="37"/>
      <c r="H195" s="37"/>
      <c r="I195" s="72"/>
      <c r="J195" s="72"/>
      <c r="K195" s="37"/>
      <c r="L195" s="42"/>
      <c r="M195" s="42"/>
      <c r="N195" s="42"/>
      <c r="O195" s="42"/>
      <c r="P195" s="41"/>
      <c r="Q195" s="44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7"/>
      <c r="AS195" s="37"/>
      <c r="AT195" s="37"/>
    </row>
    <row r="196" spans="1:46" x14ac:dyDescent="0.2">
      <c r="A196" s="1" t="s">
        <v>154</v>
      </c>
      <c r="B196" s="46" t="s">
        <v>67</v>
      </c>
      <c r="C196" s="56"/>
      <c r="D196" s="56"/>
      <c r="E196" s="56"/>
      <c r="F196" s="56"/>
      <c r="G196" s="37"/>
      <c r="H196" s="37" t="str">
        <f t="shared" si="40"/>
        <v>Voer een getal in (bij n.v.t. NA invullen)</v>
      </c>
      <c r="I196" s="72" t="str">
        <f>CONCATENATE(L196,M196,N196,O196)</f>
        <v/>
      </c>
      <c r="J196" s="72"/>
      <c r="K196" s="37"/>
      <c r="L196" s="42" t="str">
        <f>IF(AND(NOT(ISBLANK(C196)),NOT(ISBLANK(D196))),IF(C196&gt;0,IF(D196&gt;0, "","pva must be &gt;0,"),IF(D196&gt;0, "Pvo must be &gt;0,","")),"")</f>
        <v/>
      </c>
      <c r="M196" s="42" t="str">
        <f>IF(AND(NOT(ISBLANK(E196)),NOT(ISBLANK(F196))),IF(E196&gt;0,IF(F196&gt;0, "","Fva must be &gt;0,"),IF(F196&gt;0, "Fvo must be &gt;0,","")),"")</f>
        <v/>
      </c>
      <c r="N196" s="42" t="str">
        <f>IF(C196&gt;=E196,"","Fvo can not be bigger than Pvo,")</f>
        <v/>
      </c>
      <c r="O196" s="42" t="str">
        <f>IF(D196&gt;=F196,"","Fva can not be higher than Pva")</f>
        <v/>
      </c>
      <c r="P196" s="41"/>
      <c r="Q196" s="44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7"/>
      <c r="AS196" s="37"/>
      <c r="AT196" s="37"/>
    </row>
    <row r="197" spans="1:46" x14ac:dyDescent="0.2">
      <c r="A197" s="1" t="s">
        <v>155</v>
      </c>
      <c r="B197" s="46" t="s">
        <v>68</v>
      </c>
      <c r="C197" s="56"/>
      <c r="D197" s="56"/>
      <c r="E197" s="56"/>
      <c r="F197" s="56"/>
      <c r="G197" s="37"/>
      <c r="H197" s="37" t="str">
        <f t="shared" si="40"/>
        <v>Voer een getal in (bij n.v.t. NA invullen)</v>
      </c>
      <c r="I197" s="72" t="str">
        <f>CONCATENATE(L197,M197,N197,O197)</f>
        <v/>
      </c>
      <c r="J197" s="72"/>
      <c r="K197" s="37"/>
      <c r="L197" s="42" t="str">
        <f>IF(AND(NOT(ISBLANK(C197)),NOT(ISBLANK(D197))),IF(C197&gt;0,IF(D197&gt;0, "","pva must be &gt;0,"),IF(D197&gt;0, "Pvo must be &gt;0,","")),"")</f>
        <v/>
      </c>
      <c r="M197" s="42" t="str">
        <f>IF(AND(NOT(ISBLANK(E197)),NOT(ISBLANK(F197))),IF(E197&gt;0,IF(F197&gt;0, "","Fva must be &gt;0,"),IF(F197&gt;0, "Fvo must be &gt;0,","")),"")</f>
        <v/>
      </c>
      <c r="N197" s="42" t="str">
        <f>IF(C197&gt;=E197,"","Fvo can not be bigger than Pvo,")</f>
        <v/>
      </c>
      <c r="O197" s="42" t="str">
        <f>IF(D197&gt;=F197,"","Fva can not be higher than Pva")</f>
        <v/>
      </c>
      <c r="P197" s="41"/>
      <c r="Q197" s="44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7"/>
      <c r="AS197" s="37"/>
      <c r="AT197" s="37"/>
    </row>
    <row r="198" spans="1:46" x14ac:dyDescent="0.2">
      <c r="A198" s="1" t="s">
        <v>156</v>
      </c>
      <c r="B198" s="46" t="s">
        <v>83</v>
      </c>
      <c r="C198" s="56"/>
      <c r="D198" s="56"/>
      <c r="E198" s="56"/>
      <c r="F198" s="56"/>
      <c r="G198" s="37"/>
      <c r="H198" s="37" t="str">
        <f t="shared" si="40"/>
        <v>Voer een getal in (bij n.v.t. NA invullen)</v>
      </c>
      <c r="I198" s="72" t="str">
        <f>CONCATENATE(L198,M198,N198,O198)</f>
        <v/>
      </c>
      <c r="J198" s="72"/>
      <c r="K198" s="37"/>
      <c r="L198" s="42" t="str">
        <f>IF(AND(NOT(ISBLANK(C198)),NOT(ISBLANK(D198))),IF(C198&gt;0,IF(D198&gt;0, "","pva must be &gt;0,"),IF(D198&gt;0, "Pvo must be &gt;0,","")),"")</f>
        <v/>
      </c>
      <c r="M198" s="42" t="str">
        <f>IF(AND(NOT(ISBLANK(E198)),NOT(ISBLANK(F198))),IF(E198&gt;0,IF(F198&gt;0, "","Fva must be &gt;0,"),IF(F198&gt;0, "Fvo must be &gt;0,","")),"")</f>
        <v/>
      </c>
      <c r="N198" s="42" t="str">
        <f>IF(C198&gt;=E198,"","Fvo can not be bigger than Pvo,")</f>
        <v/>
      </c>
      <c r="O198" s="42" t="str">
        <f>IF(D198&gt;=F198,"","Fva can not be higher than Pva")</f>
        <v/>
      </c>
      <c r="P198" s="41"/>
      <c r="Q198" s="44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7"/>
      <c r="AS198" s="37"/>
      <c r="AT198" s="37"/>
    </row>
    <row r="199" spans="1:46" x14ac:dyDescent="0.2">
      <c r="A199" s="6"/>
      <c r="B199" s="46" t="s">
        <v>69</v>
      </c>
      <c r="C199" s="6"/>
      <c r="D199" s="6"/>
      <c r="E199" s="6"/>
      <c r="F199" s="6"/>
      <c r="G199" s="37"/>
      <c r="H199" s="37"/>
      <c r="I199" s="72"/>
      <c r="J199" s="72"/>
      <c r="K199" s="37"/>
      <c r="L199" s="42"/>
      <c r="M199" s="42"/>
      <c r="N199" s="42"/>
      <c r="O199" s="42"/>
      <c r="P199" s="41"/>
      <c r="Q199" s="44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7"/>
      <c r="AS199" s="37"/>
      <c r="AT199" s="37"/>
    </row>
    <row r="200" spans="1:46" x14ac:dyDescent="0.2">
      <c r="A200" s="1" t="s">
        <v>157</v>
      </c>
      <c r="B200" s="46" t="s">
        <v>70</v>
      </c>
      <c r="C200" s="6"/>
      <c r="D200" s="6"/>
      <c r="E200" s="56"/>
      <c r="F200" s="56"/>
      <c r="G200" s="37"/>
      <c r="H200" s="37" t="str">
        <f>IF(OR(AND(E200="NA",F200="NA"),AND(ISNUMBER(E200),ISNUMBER(F200))),"","Voer een getal in (bij n.v.t. NA invullen)")</f>
        <v>Voer een getal in (bij n.v.t. NA invullen)</v>
      </c>
      <c r="I200" s="72" t="str">
        <f t="shared" ref="I200:I207" si="52">CONCATENATE(L200,M200,N200,O200)</f>
        <v/>
      </c>
      <c r="J200" s="72"/>
      <c r="K200" s="37"/>
      <c r="L200" s="42" t="str">
        <f t="shared" ref="L200:L207" si="53">IF(AND(NOT(ISBLANK(C200)),NOT(ISBLANK(D200))),IF(C200&gt;0,IF(D200&gt;0, "","pva must be &gt;0,"),IF(D200&gt;0, "Pvo must be &gt;0,","")),"")</f>
        <v/>
      </c>
      <c r="M200" s="42" t="str">
        <f t="shared" ref="M200:M207" si="54">IF(AND(NOT(ISBLANK(E200)),NOT(ISBLANK(F200))),IF(E200&gt;0,IF(F200&gt;0, "","Fva must be &gt;0,"),IF(F200&gt;0, "Fvo must be &gt;0,","")),"")</f>
        <v/>
      </c>
      <c r="N200" s="42"/>
      <c r="O200" s="42"/>
      <c r="P200" s="41"/>
      <c r="Q200" s="44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7"/>
      <c r="AS200" s="37"/>
      <c r="AT200" s="37"/>
    </row>
    <row r="201" spans="1:46" x14ac:dyDescent="0.2">
      <c r="A201" s="1" t="s">
        <v>158</v>
      </c>
      <c r="B201" s="46" t="s">
        <v>71</v>
      </c>
      <c r="C201" s="6"/>
      <c r="D201" s="6"/>
      <c r="E201" s="56"/>
      <c r="F201" s="56"/>
      <c r="G201" s="37"/>
      <c r="H201" s="37" t="str">
        <f t="shared" ref="H201:H206" si="55">IF(OR(AND(E201="NA",F201="NA"),AND(ISNUMBER(E201),ISNUMBER(F201))),"","Voer een getal in (bij n.v.t. NA invullen)")</f>
        <v>Voer een getal in (bij n.v.t. NA invullen)</v>
      </c>
      <c r="I201" s="72" t="str">
        <f t="shared" si="52"/>
        <v/>
      </c>
      <c r="J201" s="72"/>
      <c r="K201" s="37"/>
      <c r="L201" s="42" t="str">
        <f t="shared" si="53"/>
        <v/>
      </c>
      <c r="M201" s="42" t="str">
        <f t="shared" si="54"/>
        <v/>
      </c>
      <c r="N201" s="42"/>
      <c r="O201" s="42"/>
      <c r="P201" s="41"/>
      <c r="Q201" s="44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7"/>
      <c r="AS201" s="37"/>
      <c r="AT201" s="37"/>
    </row>
    <row r="202" spans="1:46" x14ac:dyDescent="0.2">
      <c r="A202" s="1" t="s">
        <v>159</v>
      </c>
      <c r="B202" s="46" t="s">
        <v>72</v>
      </c>
      <c r="C202" s="6"/>
      <c r="D202" s="6"/>
      <c r="E202" s="56"/>
      <c r="F202" s="56"/>
      <c r="G202" s="37"/>
      <c r="H202" s="37" t="str">
        <f t="shared" si="55"/>
        <v>Voer een getal in (bij n.v.t. NA invullen)</v>
      </c>
      <c r="I202" s="72" t="str">
        <f t="shared" si="52"/>
        <v/>
      </c>
      <c r="J202" s="72"/>
      <c r="K202" s="37"/>
      <c r="L202" s="42" t="str">
        <f t="shared" si="53"/>
        <v/>
      </c>
      <c r="M202" s="42" t="str">
        <f t="shared" si="54"/>
        <v/>
      </c>
      <c r="N202" s="42"/>
      <c r="O202" s="42"/>
      <c r="P202" s="41"/>
      <c r="Q202" s="44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37"/>
      <c r="AJ202" s="37"/>
      <c r="AK202" s="37"/>
      <c r="AL202" s="37"/>
      <c r="AM202" s="37"/>
      <c r="AN202" s="37"/>
      <c r="AO202" s="37"/>
      <c r="AP202" s="37"/>
      <c r="AQ202" s="37"/>
      <c r="AR202" s="37"/>
      <c r="AS202" s="37"/>
      <c r="AT202" s="37"/>
    </row>
    <row r="203" spans="1:46" x14ac:dyDescent="0.2">
      <c r="A203" s="1" t="s">
        <v>160</v>
      </c>
      <c r="B203" s="46" t="s">
        <v>73</v>
      </c>
      <c r="C203" s="6"/>
      <c r="D203" s="6"/>
      <c r="E203" s="56"/>
      <c r="F203" s="56"/>
      <c r="G203" s="37"/>
      <c r="H203" s="37" t="str">
        <f t="shared" si="55"/>
        <v>Voer een getal in (bij n.v.t. NA invullen)</v>
      </c>
      <c r="I203" s="72" t="str">
        <f t="shared" si="52"/>
        <v/>
      </c>
      <c r="J203" s="72"/>
      <c r="K203" s="37"/>
      <c r="L203" s="42" t="str">
        <f t="shared" si="53"/>
        <v/>
      </c>
      <c r="M203" s="42" t="str">
        <f t="shared" si="54"/>
        <v/>
      </c>
      <c r="N203" s="42"/>
      <c r="O203" s="42"/>
      <c r="P203" s="41"/>
      <c r="Q203" s="44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37"/>
      <c r="AJ203" s="37"/>
      <c r="AK203" s="37"/>
      <c r="AL203" s="37"/>
      <c r="AM203" s="37"/>
      <c r="AN203" s="37"/>
      <c r="AO203" s="37"/>
      <c r="AP203" s="37"/>
      <c r="AQ203" s="37"/>
      <c r="AR203" s="37"/>
      <c r="AS203" s="37"/>
      <c r="AT203" s="37"/>
    </row>
    <row r="204" spans="1:46" x14ac:dyDescent="0.2">
      <c r="A204" s="1" t="s">
        <v>161</v>
      </c>
      <c r="B204" s="46" t="s">
        <v>75</v>
      </c>
      <c r="C204" s="6"/>
      <c r="D204" s="6"/>
      <c r="E204" s="56"/>
      <c r="F204" s="56"/>
      <c r="G204" s="37"/>
      <c r="H204" s="37" t="str">
        <f t="shared" si="55"/>
        <v>Voer een getal in (bij n.v.t. NA invullen)</v>
      </c>
      <c r="I204" s="72" t="str">
        <f t="shared" si="52"/>
        <v/>
      </c>
      <c r="J204" s="72"/>
      <c r="K204" s="37"/>
      <c r="L204" s="42" t="str">
        <f t="shared" si="53"/>
        <v/>
      </c>
      <c r="M204" s="42" t="str">
        <f t="shared" si="54"/>
        <v/>
      </c>
      <c r="N204" s="42"/>
      <c r="O204" s="42"/>
      <c r="P204" s="41"/>
      <c r="Q204" s="44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37"/>
      <c r="AJ204" s="37"/>
      <c r="AK204" s="37"/>
      <c r="AL204" s="37"/>
      <c r="AM204" s="37"/>
      <c r="AN204" s="37"/>
      <c r="AO204" s="37"/>
      <c r="AP204" s="37"/>
      <c r="AQ204" s="37"/>
      <c r="AR204" s="37"/>
      <c r="AS204" s="37"/>
      <c r="AT204" s="37"/>
    </row>
    <row r="205" spans="1:46" x14ac:dyDescent="0.2">
      <c r="A205" s="1" t="s">
        <v>162</v>
      </c>
      <c r="B205" s="46" t="s">
        <v>38</v>
      </c>
      <c r="C205" s="6"/>
      <c r="D205" s="6"/>
      <c r="E205" s="56"/>
      <c r="F205" s="56"/>
      <c r="G205" s="37"/>
      <c r="H205" s="37" t="str">
        <f t="shared" si="55"/>
        <v>Voer een getal in (bij n.v.t. NA invullen)</v>
      </c>
      <c r="I205" s="72" t="str">
        <f t="shared" si="52"/>
        <v/>
      </c>
      <c r="J205" s="72"/>
      <c r="K205" s="37"/>
      <c r="L205" s="42" t="str">
        <f t="shared" si="53"/>
        <v/>
      </c>
      <c r="M205" s="42" t="str">
        <f t="shared" si="54"/>
        <v/>
      </c>
      <c r="N205" s="42"/>
      <c r="O205" s="42"/>
      <c r="P205" s="41"/>
      <c r="Q205" s="44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  <c r="AP205" s="37"/>
      <c r="AQ205" s="37"/>
      <c r="AR205" s="37"/>
      <c r="AS205" s="37"/>
      <c r="AT205" s="37"/>
    </row>
    <row r="206" spans="1:46" x14ac:dyDescent="0.2">
      <c r="A206" s="1" t="s">
        <v>163</v>
      </c>
      <c r="B206" s="46" t="s">
        <v>76</v>
      </c>
      <c r="C206" s="6"/>
      <c r="D206" s="6"/>
      <c r="E206" s="56"/>
      <c r="F206" s="56"/>
      <c r="G206" s="37"/>
      <c r="H206" s="37" t="str">
        <f t="shared" si="55"/>
        <v>Voer een getal in (bij n.v.t. NA invullen)</v>
      </c>
      <c r="I206" s="72" t="str">
        <f t="shared" si="52"/>
        <v/>
      </c>
      <c r="J206" s="72"/>
      <c r="K206" s="37"/>
      <c r="L206" s="42" t="str">
        <f t="shared" si="53"/>
        <v/>
      </c>
      <c r="M206" s="42" t="str">
        <f t="shared" si="54"/>
        <v/>
      </c>
      <c r="N206" s="42"/>
      <c r="O206" s="42"/>
      <c r="P206" s="41"/>
      <c r="Q206" s="44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  <c r="AO206" s="37"/>
      <c r="AP206" s="37"/>
      <c r="AQ206" s="37"/>
      <c r="AR206" s="37"/>
      <c r="AS206" s="37"/>
      <c r="AT206" s="37"/>
    </row>
    <row r="207" spans="1:46" x14ac:dyDescent="0.2">
      <c r="A207" s="49" t="s">
        <v>164</v>
      </c>
      <c r="B207" s="46" t="s">
        <v>40</v>
      </c>
      <c r="C207" s="56"/>
      <c r="D207" s="56"/>
      <c r="E207" s="56"/>
      <c r="F207" s="56"/>
      <c r="G207" s="37"/>
      <c r="H207" s="37" t="str">
        <f t="shared" si="40"/>
        <v>Voer een getal in (bij n.v.t. NA invullen)</v>
      </c>
      <c r="I207" s="72" t="str">
        <f t="shared" si="52"/>
        <v/>
      </c>
      <c r="J207" s="72"/>
      <c r="K207" s="37"/>
      <c r="L207" s="42" t="str">
        <f t="shared" si="53"/>
        <v/>
      </c>
      <c r="M207" s="42" t="str">
        <f t="shared" si="54"/>
        <v/>
      </c>
      <c r="N207" s="42"/>
      <c r="O207" s="42"/>
      <c r="P207" s="41"/>
      <c r="Q207" s="44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37"/>
      <c r="AJ207" s="37"/>
      <c r="AK207" s="37"/>
      <c r="AL207" s="37"/>
      <c r="AM207" s="37"/>
      <c r="AN207" s="37"/>
      <c r="AO207" s="37"/>
      <c r="AP207" s="37"/>
      <c r="AQ207" s="37"/>
      <c r="AR207" s="37"/>
      <c r="AS207" s="37"/>
      <c r="AT207" s="37"/>
    </row>
    <row r="208" spans="1:46" x14ac:dyDescent="0.2">
      <c r="A208" s="6"/>
      <c r="B208" s="46" t="s">
        <v>69</v>
      </c>
      <c r="C208" s="6"/>
      <c r="D208" s="6"/>
      <c r="E208" s="6"/>
      <c r="F208" s="6"/>
      <c r="G208" s="37"/>
      <c r="H208" s="37"/>
      <c r="I208" s="72"/>
      <c r="J208" s="72"/>
      <c r="K208" s="37"/>
      <c r="L208" s="42"/>
      <c r="M208" s="42"/>
      <c r="N208" s="42"/>
      <c r="O208" s="42"/>
      <c r="P208" s="41"/>
      <c r="Q208" s="44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37"/>
      <c r="AJ208" s="37"/>
      <c r="AK208" s="37"/>
      <c r="AL208" s="37"/>
      <c r="AM208" s="37"/>
      <c r="AN208" s="37"/>
      <c r="AO208" s="37"/>
      <c r="AP208" s="37"/>
      <c r="AQ208" s="37"/>
      <c r="AR208" s="37"/>
      <c r="AS208" s="37"/>
      <c r="AT208" s="37"/>
    </row>
    <row r="209" spans="1:46" x14ac:dyDescent="0.2">
      <c r="A209" s="48" t="s">
        <v>165</v>
      </c>
      <c r="B209" s="46" t="s">
        <v>70</v>
      </c>
      <c r="C209" s="6"/>
      <c r="D209" s="6"/>
      <c r="E209" s="56"/>
      <c r="F209" s="56"/>
      <c r="G209" s="37"/>
      <c r="H209" s="37" t="str">
        <f>IF(OR(AND(E209="NA",F209="NA"),AND(ISNUMBER(E209),ISNUMBER(F209))),"","Voer een getal in (bij n.v.t. NA invullen)")</f>
        <v>Voer een getal in (bij n.v.t. NA invullen)</v>
      </c>
      <c r="I209" s="72" t="str">
        <f t="shared" ref="I209:I215" si="56">CONCATENATE(L209,M209,N209,O209)</f>
        <v/>
      </c>
      <c r="J209" s="72"/>
      <c r="K209" s="37"/>
      <c r="L209" s="42" t="str">
        <f t="shared" ref="L209:L215" si="57">IF(AND(NOT(ISBLANK(C209)),NOT(ISBLANK(D209))),IF(C209&gt;0,IF(D209&gt;0, "","pva must be &gt;0,"),IF(D209&gt;0, "Pvo must be &gt;0,","")),"")</f>
        <v/>
      </c>
      <c r="M209" s="42" t="str">
        <f t="shared" ref="M209:M215" si="58">IF(AND(NOT(ISBLANK(E209)),NOT(ISBLANK(F209))),IF(E209&gt;0,IF(F209&gt;0, "","Fva must be &gt;0,"),IF(F209&gt;0, "Fvo must be &gt;0,","")),"")</f>
        <v/>
      </c>
      <c r="N209" s="42"/>
      <c r="O209" s="42"/>
      <c r="P209" s="41"/>
      <c r="Q209" s="44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7"/>
      <c r="AS209" s="37"/>
      <c r="AT209" s="37"/>
    </row>
    <row r="210" spans="1:46" x14ac:dyDescent="0.2">
      <c r="A210" s="48" t="s">
        <v>166</v>
      </c>
      <c r="B210" s="46" t="s">
        <v>71</v>
      </c>
      <c r="C210" s="6"/>
      <c r="D210" s="6"/>
      <c r="E210" s="56"/>
      <c r="F210" s="56"/>
      <c r="G210" s="37"/>
      <c r="H210" s="37" t="str">
        <f t="shared" ref="H210:H215" si="59">IF(OR(AND(E210="NA",F210="NA"),AND(ISNUMBER(E210),ISNUMBER(F210))),"","Voer een getal in (bij n.v.t. NA invullen)")</f>
        <v>Voer een getal in (bij n.v.t. NA invullen)</v>
      </c>
      <c r="I210" s="72" t="str">
        <f t="shared" si="56"/>
        <v/>
      </c>
      <c r="J210" s="72"/>
      <c r="K210" s="37"/>
      <c r="L210" s="42" t="str">
        <f t="shared" si="57"/>
        <v/>
      </c>
      <c r="M210" s="42" t="str">
        <f t="shared" si="58"/>
        <v/>
      </c>
      <c r="N210" s="42"/>
      <c r="O210" s="42"/>
      <c r="P210" s="41"/>
      <c r="Q210" s="44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7"/>
      <c r="AS210" s="37"/>
      <c r="AT210" s="37"/>
    </row>
    <row r="211" spans="1:46" x14ac:dyDescent="0.2">
      <c r="A211" s="48" t="s">
        <v>167</v>
      </c>
      <c r="B211" s="46" t="s">
        <v>72</v>
      </c>
      <c r="C211" s="6"/>
      <c r="D211" s="6"/>
      <c r="E211" s="56"/>
      <c r="F211" s="56"/>
      <c r="G211" s="37"/>
      <c r="H211" s="37" t="str">
        <f t="shared" si="59"/>
        <v>Voer een getal in (bij n.v.t. NA invullen)</v>
      </c>
      <c r="I211" s="72" t="str">
        <f t="shared" si="56"/>
        <v/>
      </c>
      <c r="J211" s="72"/>
      <c r="K211" s="37"/>
      <c r="L211" s="42" t="str">
        <f t="shared" si="57"/>
        <v/>
      </c>
      <c r="M211" s="42" t="str">
        <f t="shared" si="58"/>
        <v/>
      </c>
      <c r="N211" s="42"/>
      <c r="O211" s="42"/>
      <c r="P211" s="41"/>
      <c r="Q211" s="44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7"/>
      <c r="AS211" s="37"/>
      <c r="AT211" s="37"/>
    </row>
    <row r="212" spans="1:46" x14ac:dyDescent="0.2">
      <c r="A212" s="48" t="s">
        <v>168</v>
      </c>
      <c r="B212" s="46" t="s">
        <v>73</v>
      </c>
      <c r="C212" s="6"/>
      <c r="D212" s="6"/>
      <c r="E212" s="56"/>
      <c r="F212" s="56"/>
      <c r="G212" s="37"/>
      <c r="H212" s="37" t="str">
        <f t="shared" si="59"/>
        <v>Voer een getal in (bij n.v.t. NA invullen)</v>
      </c>
      <c r="I212" s="72" t="str">
        <f t="shared" si="56"/>
        <v/>
      </c>
      <c r="J212" s="72"/>
      <c r="K212" s="37"/>
      <c r="L212" s="42" t="str">
        <f t="shared" si="57"/>
        <v/>
      </c>
      <c r="M212" s="42" t="str">
        <f t="shared" si="58"/>
        <v/>
      </c>
      <c r="N212" s="42"/>
      <c r="O212" s="42"/>
      <c r="P212" s="41"/>
      <c r="Q212" s="44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7"/>
      <c r="AS212" s="37"/>
      <c r="AT212" s="37"/>
    </row>
    <row r="213" spans="1:46" x14ac:dyDescent="0.2">
      <c r="A213" s="48" t="s">
        <v>169</v>
      </c>
      <c r="B213" s="46" t="s">
        <v>75</v>
      </c>
      <c r="C213" s="6"/>
      <c r="D213" s="6"/>
      <c r="E213" s="56"/>
      <c r="F213" s="56"/>
      <c r="G213" s="37"/>
      <c r="H213" s="37" t="str">
        <f t="shared" si="59"/>
        <v>Voer een getal in (bij n.v.t. NA invullen)</v>
      </c>
      <c r="I213" s="72" t="str">
        <f t="shared" si="56"/>
        <v/>
      </c>
      <c r="J213" s="72"/>
      <c r="K213" s="37"/>
      <c r="L213" s="42" t="str">
        <f t="shared" si="57"/>
        <v/>
      </c>
      <c r="M213" s="42" t="str">
        <f t="shared" si="58"/>
        <v/>
      </c>
      <c r="N213" s="42"/>
      <c r="O213" s="42"/>
      <c r="P213" s="41"/>
      <c r="Q213" s="44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7"/>
      <c r="AS213" s="37"/>
      <c r="AT213" s="37"/>
    </row>
    <row r="214" spans="1:46" x14ac:dyDescent="0.2">
      <c r="A214" s="48" t="s">
        <v>170</v>
      </c>
      <c r="B214" s="46" t="s">
        <v>38</v>
      </c>
      <c r="C214" s="6"/>
      <c r="D214" s="6"/>
      <c r="E214" s="56"/>
      <c r="F214" s="56"/>
      <c r="G214" s="37"/>
      <c r="H214" s="37" t="str">
        <f t="shared" si="59"/>
        <v>Voer een getal in (bij n.v.t. NA invullen)</v>
      </c>
      <c r="I214" s="72" t="str">
        <f t="shared" si="56"/>
        <v/>
      </c>
      <c r="J214" s="72"/>
      <c r="K214" s="37"/>
      <c r="L214" s="42" t="str">
        <f t="shared" si="57"/>
        <v/>
      </c>
      <c r="M214" s="42" t="str">
        <f t="shared" si="58"/>
        <v/>
      </c>
      <c r="N214" s="42"/>
      <c r="O214" s="42"/>
      <c r="P214" s="41"/>
      <c r="Q214" s="44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  <c r="AN214" s="37"/>
      <c r="AO214" s="37"/>
      <c r="AP214" s="37"/>
      <c r="AQ214" s="37"/>
      <c r="AR214" s="37"/>
      <c r="AS214" s="37"/>
      <c r="AT214" s="37"/>
    </row>
    <row r="215" spans="1:46" x14ac:dyDescent="0.2">
      <c r="A215" s="48" t="s">
        <v>171</v>
      </c>
      <c r="B215" s="46" t="s">
        <v>76</v>
      </c>
      <c r="C215" s="6"/>
      <c r="D215" s="6"/>
      <c r="E215" s="56"/>
      <c r="F215" s="56"/>
      <c r="G215" s="37"/>
      <c r="H215" s="37" t="str">
        <f t="shared" si="59"/>
        <v>Voer een getal in (bij n.v.t. NA invullen)</v>
      </c>
      <c r="I215" s="72" t="str">
        <f t="shared" si="56"/>
        <v/>
      </c>
      <c r="J215" s="72"/>
      <c r="K215" s="37"/>
      <c r="L215" s="42" t="str">
        <f t="shared" si="57"/>
        <v/>
      </c>
      <c r="M215" s="42" t="str">
        <f t="shared" si="58"/>
        <v/>
      </c>
      <c r="N215" s="42"/>
      <c r="O215" s="42"/>
      <c r="P215" s="41"/>
      <c r="Q215" s="44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7"/>
      <c r="AS215" s="37"/>
      <c r="AT215" s="37"/>
    </row>
    <row r="216" spans="1:46" x14ac:dyDescent="0.2">
      <c r="A216" s="6"/>
      <c r="B216" s="46" t="s">
        <v>49</v>
      </c>
      <c r="C216" s="6"/>
      <c r="D216" s="6"/>
      <c r="E216" s="6"/>
      <c r="F216" s="6"/>
      <c r="G216" s="37"/>
      <c r="H216" s="37"/>
      <c r="I216" s="72"/>
      <c r="J216" s="72"/>
      <c r="K216" s="37"/>
      <c r="L216" s="42"/>
      <c r="M216" s="42"/>
      <c r="N216" s="42"/>
      <c r="O216" s="42"/>
      <c r="P216" s="41"/>
      <c r="Q216" s="44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7"/>
      <c r="AS216" s="37"/>
      <c r="AT216" s="37"/>
    </row>
    <row r="217" spans="1:46" x14ac:dyDescent="0.2">
      <c r="A217" s="48" t="s">
        <v>172</v>
      </c>
      <c r="B217" s="46" t="s">
        <v>45</v>
      </c>
      <c r="C217" s="56"/>
      <c r="D217" s="56"/>
      <c r="E217" s="56"/>
      <c r="F217" s="56"/>
      <c r="G217" s="37"/>
      <c r="H217" s="37" t="str">
        <f t="shared" ref="H217:H283" si="60">IF(OR(AND(C217="NA",D217="NA",E217="NA",F217="NA"),AND(ISNUMBER(C217),ISNUMBER(D217),ISNUMBER(E217),ISNUMBER(F217))),"","Voer een getal in (bij n.v.t. NA invullen)")</f>
        <v>Voer een getal in (bij n.v.t. NA invullen)</v>
      </c>
      <c r="I217" s="72" t="str">
        <f>CONCATENATE(L217,M217,N217,O217)</f>
        <v/>
      </c>
      <c r="J217" s="72"/>
      <c r="K217" s="37"/>
      <c r="L217" s="42" t="str">
        <f>IF(AND(NOT(ISBLANK(C217)),NOT(ISBLANK(D217))),IF(C217&gt;0,IF(D217&gt;0, "","pva must be &gt;0,"),IF(D217&gt;0, "Pvo must be &gt;0,","")),"")</f>
        <v/>
      </c>
      <c r="M217" s="42" t="str">
        <f>IF(AND(NOT(ISBLANK(E217)),NOT(ISBLANK(F217))),IF(E217&gt;0,IF(F217&gt;0, "","Fva must be &gt;0,"),IF(F217&gt;0, "Fvo must be &gt;0,","")),"")</f>
        <v/>
      </c>
      <c r="N217" s="42" t="str">
        <f>IF(C217&gt;=E217,"","Fvo can not be bigger than Pvo,")</f>
        <v/>
      </c>
      <c r="O217" s="42" t="str">
        <f>IF(D217&gt;=F217,"","Fva can not be higher than Pva")</f>
        <v/>
      </c>
      <c r="P217" s="41"/>
      <c r="Q217" s="44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7"/>
      <c r="AS217" s="37"/>
      <c r="AT217" s="37"/>
    </row>
    <row r="218" spans="1:46" x14ac:dyDescent="0.2">
      <c r="A218" s="48" t="s">
        <v>173</v>
      </c>
      <c r="B218" s="46" t="s">
        <v>79</v>
      </c>
      <c r="C218" s="56"/>
      <c r="D218" s="56"/>
      <c r="E218" s="56"/>
      <c r="F218" s="56"/>
      <c r="G218" s="37"/>
      <c r="H218" s="37" t="str">
        <f t="shared" si="60"/>
        <v>Voer een getal in (bij n.v.t. NA invullen)</v>
      </c>
      <c r="I218" s="72" t="str">
        <f>CONCATENATE(L218,M218,N218,O218)</f>
        <v/>
      </c>
      <c r="J218" s="72"/>
      <c r="K218" s="37"/>
      <c r="L218" s="42" t="str">
        <f>IF(AND(NOT(ISBLANK(C218)),NOT(ISBLANK(D218))),IF(C218&gt;0,IF(D218&gt;0, "","pva must be &gt;0,"),IF(D218&gt;0, "Pvo must be &gt;0,","")),"")</f>
        <v/>
      </c>
      <c r="M218" s="42" t="str">
        <f>IF(AND(NOT(ISBLANK(E218)),NOT(ISBLANK(F218))),IF(E218&gt;0,IF(F218&gt;0, "","Fva must be &gt;0,"),IF(F218&gt;0, "Fvo must be &gt;0,","")),"")</f>
        <v/>
      </c>
      <c r="N218" s="42" t="str">
        <f>IF(C218&gt;=E218,"","Fvo can not be bigger than Pvo,")</f>
        <v/>
      </c>
      <c r="O218" s="42" t="str">
        <f>IF(D218&gt;=F218,"","Fva can not be higher than Pva")</f>
        <v/>
      </c>
      <c r="P218" s="41"/>
      <c r="Q218" s="44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7"/>
      <c r="AS218" s="37"/>
      <c r="AT218" s="37"/>
    </row>
    <row r="219" spans="1:46" x14ac:dyDescent="0.2">
      <c r="A219" s="48" t="s">
        <v>174</v>
      </c>
      <c r="B219" s="46" t="s">
        <v>80</v>
      </c>
      <c r="C219" s="56"/>
      <c r="D219" s="56"/>
      <c r="E219" s="56"/>
      <c r="F219" s="56"/>
      <c r="G219" s="37"/>
      <c r="H219" s="37" t="str">
        <f t="shared" si="60"/>
        <v>Voer een getal in (bij n.v.t. NA invullen)</v>
      </c>
      <c r="I219" s="72" t="str">
        <f>CONCATENATE(L219,M219,N219,O219)</f>
        <v/>
      </c>
      <c r="J219" s="72"/>
      <c r="K219" s="37"/>
      <c r="L219" s="42" t="str">
        <f>IF(AND(NOT(ISBLANK(C219)),NOT(ISBLANK(D219))),IF(C219&gt;0,IF(D219&gt;0, "","pva must be &gt;0,"),IF(D219&gt;0, "Pvo must be &gt;0,","")),"")</f>
        <v/>
      </c>
      <c r="M219" s="42" t="str">
        <f>IF(AND(NOT(ISBLANK(E219)),NOT(ISBLANK(F219))),IF(E219&gt;0,IF(F219&gt;0, "","Fva must be &gt;0,"),IF(F219&gt;0, "Fvo must be &gt;0,","")),"")</f>
        <v/>
      </c>
      <c r="N219" s="42" t="str">
        <f>IF(C219&gt;=E219,"","Fvo can not be bigger than Pvo,")</f>
        <v/>
      </c>
      <c r="O219" s="42" t="str">
        <f>IF(D219&gt;=F219,"","Fva can not be higher than Pva")</f>
        <v/>
      </c>
      <c r="P219" s="41"/>
      <c r="Q219" s="44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7"/>
      <c r="AS219" s="37"/>
      <c r="AT219" s="37"/>
    </row>
    <row r="220" spans="1:46" x14ac:dyDescent="0.2">
      <c r="A220" s="48" t="s">
        <v>321</v>
      </c>
      <c r="B220" s="46" t="s">
        <v>75</v>
      </c>
      <c r="C220" s="56"/>
      <c r="D220" s="56"/>
      <c r="E220" s="56"/>
      <c r="F220" s="56"/>
      <c r="G220" s="60"/>
      <c r="H220" s="60" t="str">
        <f t="shared" ref="H220" si="61">IF(OR(AND(C220="NA",D220="NA",E220="NA",F220="NA"),AND(ISNUMBER(C220),ISNUMBER(D220),ISNUMBER(E220),ISNUMBER(F220))),"","Voer een getal in (bij n.v.t. NA invullen)")</f>
        <v>Voer een getal in (bij n.v.t. NA invullen)</v>
      </c>
      <c r="I220" s="60"/>
      <c r="J220" s="60"/>
      <c r="K220" s="60"/>
      <c r="L220" s="42"/>
      <c r="M220" s="42"/>
      <c r="N220" s="42"/>
      <c r="O220" s="42"/>
      <c r="P220" s="41"/>
      <c r="Q220" s="44"/>
      <c r="R220" s="60"/>
      <c r="S220" s="60"/>
      <c r="T220" s="60"/>
      <c r="U220" s="60"/>
      <c r="V220" s="60"/>
      <c r="W220" s="60"/>
      <c r="X220" s="60"/>
      <c r="Y220" s="60"/>
      <c r="Z220" s="60"/>
      <c r="AA220" s="60"/>
      <c r="AB220" s="60"/>
      <c r="AC220" s="60"/>
      <c r="AD220" s="60"/>
      <c r="AE220" s="60"/>
      <c r="AF220" s="60"/>
      <c r="AG220" s="60"/>
      <c r="AH220" s="60"/>
      <c r="AI220" s="60"/>
      <c r="AJ220" s="60"/>
      <c r="AK220" s="60"/>
      <c r="AL220" s="60"/>
      <c r="AM220" s="60"/>
      <c r="AN220" s="60"/>
      <c r="AO220" s="60"/>
      <c r="AP220" s="60"/>
      <c r="AQ220" s="60"/>
      <c r="AR220" s="60"/>
      <c r="AS220" s="60"/>
      <c r="AT220" s="60"/>
    </row>
    <row r="221" spans="1:46" x14ac:dyDescent="0.2">
      <c r="A221" s="37"/>
      <c r="B221" s="37"/>
      <c r="C221" s="3"/>
      <c r="D221" s="3"/>
      <c r="E221" s="3"/>
      <c r="F221" s="3"/>
      <c r="G221" s="37"/>
      <c r="H221" s="37"/>
      <c r="I221" s="72"/>
      <c r="J221" s="72"/>
      <c r="K221" s="37"/>
      <c r="L221" s="42"/>
      <c r="M221" s="42"/>
      <c r="N221" s="42"/>
      <c r="O221" s="42"/>
      <c r="P221" s="41"/>
      <c r="Q221" s="44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7"/>
      <c r="AS221" s="37"/>
      <c r="AT221" s="37"/>
    </row>
    <row r="222" spans="1:46" x14ac:dyDescent="0.2">
      <c r="A222" s="15" t="s">
        <v>58</v>
      </c>
      <c r="B222" s="14" t="s">
        <v>240</v>
      </c>
      <c r="C222" s="14" t="s">
        <v>273</v>
      </c>
      <c r="D222" s="3"/>
      <c r="E222" s="3"/>
      <c r="F222" s="3"/>
      <c r="G222" s="37"/>
      <c r="H222" s="37"/>
      <c r="I222" s="72"/>
      <c r="J222" s="72"/>
      <c r="K222" s="37"/>
      <c r="L222" s="42"/>
      <c r="M222" s="42"/>
      <c r="N222" s="42"/>
      <c r="O222" s="42"/>
      <c r="P222" s="41"/>
      <c r="Q222" s="44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7"/>
      <c r="AS222" s="37"/>
      <c r="AT222" s="37"/>
    </row>
    <row r="223" spans="1:46" x14ac:dyDescent="0.2">
      <c r="A223" s="8" t="s">
        <v>241</v>
      </c>
      <c r="B223" s="9" t="s">
        <v>52</v>
      </c>
      <c r="C223" s="56"/>
      <c r="D223" s="3"/>
      <c r="E223" s="3"/>
      <c r="F223" s="3"/>
      <c r="G223" s="37"/>
      <c r="H223" s="37" t="str">
        <f>IF(OR(AND(C223="NA"),AND(ISNUMBER(C223))),"","Voer een getal in (bij n.v.t. NA invullen)")</f>
        <v>Voer een getal in (bij n.v.t. NA invullen)</v>
      </c>
      <c r="I223" s="72"/>
      <c r="J223" s="72"/>
      <c r="K223" s="37"/>
      <c r="L223" s="42"/>
      <c r="M223" s="42"/>
      <c r="N223" s="42"/>
      <c r="O223" s="42"/>
      <c r="P223" s="41"/>
      <c r="Q223" s="44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7"/>
      <c r="AS223" s="37"/>
      <c r="AT223" s="37"/>
    </row>
    <row r="224" spans="1:46" x14ac:dyDescent="0.2">
      <c r="A224" s="8" t="s">
        <v>242</v>
      </c>
      <c r="B224" s="8" t="s">
        <v>232</v>
      </c>
      <c r="C224" s="56"/>
      <c r="D224" s="3"/>
      <c r="E224" s="3"/>
      <c r="F224" s="3"/>
      <c r="G224" s="37"/>
      <c r="H224" s="59" t="str">
        <f t="shared" ref="H224:H225" si="62">IF(OR(AND(C224="NA"),AND(ISNUMBER(C224))),"","Voer een getal in (bij n.v.t. NA invullen)")</f>
        <v>Voer een getal in (bij n.v.t. NA invullen)</v>
      </c>
      <c r="I224" s="72"/>
      <c r="J224" s="72"/>
      <c r="K224" s="37"/>
      <c r="L224" s="42"/>
      <c r="M224" s="42"/>
      <c r="N224" s="42"/>
      <c r="O224" s="42"/>
      <c r="P224" s="41"/>
      <c r="Q224" s="44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7"/>
      <c r="AS224" s="37"/>
      <c r="AT224" s="37"/>
    </row>
    <row r="225" spans="1:46" x14ac:dyDescent="0.2">
      <c r="A225" s="8" t="s">
        <v>243</v>
      </c>
      <c r="B225" s="8" t="s">
        <v>54</v>
      </c>
      <c r="C225" s="56"/>
      <c r="D225" s="37"/>
      <c r="E225" s="37"/>
      <c r="F225" s="37"/>
      <c r="G225" s="37"/>
      <c r="H225" s="59" t="str">
        <f t="shared" si="62"/>
        <v>Voer een getal in (bij n.v.t. NA invullen)</v>
      </c>
      <c r="I225" s="72"/>
      <c r="J225" s="72"/>
      <c r="K225" s="37"/>
      <c r="L225" s="42"/>
      <c r="M225" s="42"/>
      <c r="N225" s="42"/>
      <c r="O225" s="42"/>
      <c r="P225" s="41"/>
      <c r="Q225" s="44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7"/>
      <c r="AS225" s="37"/>
      <c r="AT225" s="37"/>
    </row>
    <row r="226" spans="1:46" x14ac:dyDescent="0.2">
      <c r="A226" s="18"/>
      <c r="B226" s="18"/>
      <c r="C226" s="63"/>
      <c r="D226" s="3"/>
      <c r="E226" s="3"/>
      <c r="F226" s="3"/>
      <c r="G226" s="60"/>
      <c r="H226" s="60"/>
      <c r="I226" s="60"/>
      <c r="J226" s="60"/>
      <c r="K226" s="60"/>
      <c r="L226" s="42"/>
      <c r="M226" s="42"/>
      <c r="N226" s="42"/>
      <c r="O226" s="42"/>
      <c r="P226" s="41"/>
      <c r="Q226" s="44"/>
      <c r="R226" s="60"/>
      <c r="S226" s="60"/>
      <c r="T226" s="60"/>
      <c r="U226" s="60"/>
      <c r="V226" s="60"/>
      <c r="W226" s="60"/>
      <c r="X226" s="60"/>
      <c r="Y226" s="60"/>
      <c r="Z226" s="60"/>
      <c r="AA226" s="60"/>
      <c r="AB226" s="60"/>
      <c r="AC226" s="60"/>
      <c r="AD226" s="60"/>
      <c r="AE226" s="60"/>
      <c r="AF226" s="60"/>
      <c r="AG226" s="60"/>
      <c r="AH226" s="60"/>
      <c r="AI226" s="60"/>
      <c r="AJ226" s="60"/>
      <c r="AK226" s="60"/>
      <c r="AL226" s="60"/>
      <c r="AM226" s="60"/>
      <c r="AN226" s="60"/>
      <c r="AO226" s="60"/>
      <c r="AP226" s="60"/>
      <c r="AQ226" s="60"/>
      <c r="AR226" s="60"/>
      <c r="AS226" s="60"/>
      <c r="AT226" s="60"/>
    </row>
    <row r="227" spans="1:46" x14ac:dyDescent="0.2">
      <c r="A227" s="18"/>
      <c r="B227" s="64" t="s">
        <v>328</v>
      </c>
      <c r="C227" s="12" t="s">
        <v>269</v>
      </c>
      <c r="D227" s="12" t="s">
        <v>270</v>
      </c>
      <c r="E227" s="12" t="s">
        <v>271</v>
      </c>
      <c r="F227" s="12" t="s">
        <v>272</v>
      </c>
      <c r="G227" s="60"/>
      <c r="H227" s="60"/>
      <c r="I227" s="60"/>
      <c r="J227" s="60"/>
      <c r="K227" s="60"/>
      <c r="L227" s="42"/>
      <c r="M227" s="42"/>
      <c r="N227" s="42"/>
      <c r="O227" s="42"/>
      <c r="P227" s="41"/>
      <c r="Q227" s="44"/>
      <c r="R227" s="60"/>
      <c r="S227" s="60"/>
      <c r="T227" s="60"/>
      <c r="U227" s="60"/>
      <c r="V227" s="60"/>
      <c r="W227" s="60"/>
      <c r="X227" s="60"/>
      <c r="Y227" s="60"/>
      <c r="Z227" s="60"/>
      <c r="AA227" s="60"/>
      <c r="AB227" s="60"/>
      <c r="AC227" s="60"/>
      <c r="AD227" s="60"/>
      <c r="AE227" s="60"/>
      <c r="AF227" s="60"/>
      <c r="AG227" s="60"/>
      <c r="AH227" s="60"/>
      <c r="AI227" s="60"/>
      <c r="AJ227" s="60"/>
      <c r="AK227" s="60"/>
      <c r="AL227" s="60"/>
      <c r="AM227" s="60"/>
      <c r="AN227" s="60"/>
      <c r="AO227" s="60"/>
      <c r="AP227" s="60"/>
      <c r="AQ227" s="60"/>
      <c r="AR227" s="60"/>
      <c r="AS227" s="60"/>
      <c r="AT227" s="60"/>
    </row>
    <row r="228" spans="1:46" x14ac:dyDescent="0.2">
      <c r="A228" s="18"/>
      <c r="B228" s="65" t="s">
        <v>343</v>
      </c>
      <c r="C228" s="8">
        <f>IF(C162+C163=C161,1,0)</f>
        <v>1</v>
      </c>
      <c r="D228" s="8">
        <f t="shared" ref="D228:F228" si="63">IF(D162+D163=D161,1,0)</f>
        <v>1</v>
      </c>
      <c r="E228" s="8">
        <f t="shared" si="63"/>
        <v>1</v>
      </c>
      <c r="F228" s="8">
        <f t="shared" si="63"/>
        <v>1</v>
      </c>
      <c r="G228" s="60"/>
      <c r="H228" s="60"/>
      <c r="I228" s="60"/>
      <c r="J228" s="60"/>
      <c r="K228" s="60"/>
      <c r="L228" s="42"/>
      <c r="M228" s="42"/>
      <c r="N228" s="42"/>
      <c r="O228" s="42"/>
      <c r="P228" s="41"/>
      <c r="Q228" s="44"/>
      <c r="R228" s="60"/>
      <c r="S228" s="60"/>
      <c r="T228" s="60"/>
      <c r="U228" s="60"/>
      <c r="V228" s="60"/>
      <c r="W228" s="60"/>
      <c r="X228" s="60"/>
      <c r="Y228" s="60"/>
      <c r="Z228" s="60"/>
      <c r="AA228" s="60"/>
      <c r="AB228" s="60"/>
      <c r="AC228" s="60"/>
      <c r="AD228" s="60"/>
      <c r="AE228" s="60"/>
      <c r="AF228" s="60"/>
      <c r="AG228" s="60"/>
      <c r="AH228" s="60"/>
      <c r="AI228" s="60"/>
      <c r="AJ228" s="60"/>
      <c r="AK228" s="60"/>
      <c r="AL228" s="60"/>
      <c r="AM228" s="60"/>
      <c r="AN228" s="60"/>
      <c r="AO228" s="60"/>
      <c r="AP228" s="60"/>
      <c r="AQ228" s="60"/>
      <c r="AR228" s="60"/>
      <c r="AS228" s="60"/>
      <c r="AT228" s="60"/>
    </row>
    <row r="229" spans="1:46" x14ac:dyDescent="0.2">
      <c r="A229" s="18"/>
      <c r="B229" s="65" t="s">
        <v>344</v>
      </c>
      <c r="C229" s="8">
        <f>IF(C164+C194=C163,1,0)</f>
        <v>1</v>
      </c>
      <c r="D229" s="8">
        <f t="shared" ref="D229:F229" si="64">IF(D164+D194=D163,1,0)</f>
        <v>1</v>
      </c>
      <c r="E229" s="8">
        <f t="shared" si="64"/>
        <v>1</v>
      </c>
      <c r="F229" s="8">
        <f t="shared" si="64"/>
        <v>1</v>
      </c>
      <c r="G229" s="60"/>
      <c r="H229" s="60"/>
      <c r="I229" s="60"/>
      <c r="J229" s="60"/>
      <c r="K229" s="60"/>
      <c r="L229" s="42"/>
      <c r="M229" s="42"/>
      <c r="N229" s="42"/>
      <c r="O229" s="42"/>
      <c r="P229" s="41"/>
      <c r="Q229" s="44"/>
      <c r="R229" s="60"/>
      <c r="S229" s="60"/>
      <c r="T229" s="60"/>
      <c r="U229" s="60"/>
      <c r="V229" s="60"/>
      <c r="W229" s="60"/>
      <c r="X229" s="60"/>
      <c r="Y229" s="60"/>
      <c r="Z229" s="60"/>
      <c r="AA229" s="60"/>
      <c r="AB229" s="60"/>
      <c r="AC229" s="60"/>
      <c r="AD229" s="60"/>
      <c r="AE229" s="60"/>
      <c r="AF229" s="60"/>
      <c r="AG229" s="60"/>
      <c r="AH229" s="60"/>
      <c r="AI229" s="60"/>
      <c r="AJ229" s="60"/>
      <c r="AK229" s="60"/>
      <c r="AL229" s="60"/>
      <c r="AM229" s="60"/>
      <c r="AN229" s="60"/>
      <c r="AO229" s="60"/>
      <c r="AP229" s="60"/>
      <c r="AQ229" s="60"/>
      <c r="AR229" s="60"/>
      <c r="AS229" s="60"/>
      <c r="AT229" s="60"/>
    </row>
    <row r="230" spans="1:46" x14ac:dyDescent="0.2">
      <c r="A230" s="18"/>
      <c r="B230" s="65" t="s">
        <v>345</v>
      </c>
      <c r="C230" s="8">
        <f>IF(AND(C166+C167=C164,C196+C197=C194),1,0)</f>
        <v>1</v>
      </c>
      <c r="D230" s="8">
        <f t="shared" ref="D230:F230" si="65">IF(AND(D166+D167=D164,D196+D197=D194),1,0)</f>
        <v>1</v>
      </c>
      <c r="E230" s="8">
        <f t="shared" si="65"/>
        <v>1</v>
      </c>
      <c r="F230" s="8">
        <f t="shared" si="65"/>
        <v>1</v>
      </c>
      <c r="G230" s="60"/>
      <c r="H230" s="60"/>
      <c r="I230" s="60"/>
      <c r="J230" s="60"/>
      <c r="K230" s="60"/>
      <c r="L230" s="42"/>
      <c r="M230" s="42"/>
      <c r="N230" s="42"/>
      <c r="O230" s="42"/>
      <c r="P230" s="41"/>
      <c r="Q230" s="44"/>
      <c r="R230" s="60"/>
      <c r="S230" s="60"/>
      <c r="T230" s="60"/>
      <c r="U230" s="60"/>
      <c r="V230" s="60"/>
      <c r="W230" s="60"/>
      <c r="X230" s="60"/>
      <c r="Y230" s="60"/>
      <c r="Z230" s="60"/>
      <c r="AA230" s="60"/>
      <c r="AB230" s="60"/>
      <c r="AC230" s="60"/>
      <c r="AD230" s="60"/>
      <c r="AE230" s="60"/>
      <c r="AF230" s="60"/>
      <c r="AG230" s="60"/>
      <c r="AH230" s="60"/>
      <c r="AI230" s="60"/>
      <c r="AJ230" s="60"/>
      <c r="AK230" s="60"/>
      <c r="AL230" s="60"/>
      <c r="AM230" s="60"/>
      <c r="AN230" s="60"/>
      <c r="AO230" s="60"/>
      <c r="AP230" s="60"/>
      <c r="AQ230" s="60"/>
      <c r="AR230" s="60"/>
      <c r="AS230" s="60"/>
      <c r="AT230" s="60"/>
    </row>
    <row r="231" spans="1:46" x14ac:dyDescent="0.2">
      <c r="A231" s="18"/>
      <c r="B231" s="65" t="s">
        <v>346</v>
      </c>
      <c r="C231" s="8">
        <f>IF(AND(C168+C178=C164,C198+C207=C194),1,0)</f>
        <v>1</v>
      </c>
      <c r="D231" s="8">
        <f t="shared" ref="D231:F231" si="66">IF(AND(D168+D178=D164,D198+D207=D194),1,0)</f>
        <v>1</v>
      </c>
      <c r="E231" s="8">
        <f>IF(AND(E168+E178=E164,E198+E207=E194),1,0)</f>
        <v>1</v>
      </c>
      <c r="F231" s="8">
        <f t="shared" si="66"/>
        <v>1</v>
      </c>
      <c r="G231" s="60"/>
      <c r="H231" s="60"/>
      <c r="I231" s="60"/>
      <c r="J231" s="60"/>
      <c r="K231" s="60"/>
      <c r="L231" s="42"/>
      <c r="M231" s="42"/>
      <c r="N231" s="42"/>
      <c r="O231" s="42"/>
      <c r="P231" s="41"/>
      <c r="Q231" s="44"/>
      <c r="R231" s="60"/>
      <c r="S231" s="60"/>
      <c r="T231" s="60"/>
      <c r="U231" s="60"/>
      <c r="V231" s="60"/>
      <c r="W231" s="60"/>
      <c r="X231" s="60"/>
      <c r="Y231" s="60"/>
      <c r="Z231" s="60"/>
      <c r="AA231" s="60"/>
      <c r="AB231" s="60"/>
      <c r="AC231" s="60"/>
      <c r="AD231" s="60"/>
      <c r="AE231" s="60"/>
      <c r="AF231" s="60"/>
      <c r="AG231" s="60"/>
      <c r="AH231" s="60"/>
      <c r="AI231" s="60"/>
      <c r="AJ231" s="60"/>
      <c r="AK231" s="60"/>
      <c r="AL231" s="60"/>
      <c r="AM231" s="60"/>
      <c r="AN231" s="60"/>
      <c r="AO231" s="60"/>
      <c r="AP231" s="60"/>
      <c r="AQ231" s="60"/>
      <c r="AR231" s="60"/>
      <c r="AS231" s="60"/>
      <c r="AT231" s="60"/>
    </row>
    <row r="232" spans="1:46" ht="51" x14ac:dyDescent="0.2">
      <c r="A232" s="18"/>
      <c r="B232" s="65" t="s">
        <v>368</v>
      </c>
      <c r="C232" s="6"/>
      <c r="D232" s="6"/>
      <c r="E232" s="8">
        <f>IF(AND(E168=E170+E176+E177,E178=E180+E186+E187,E198=E200+E205+E206,E207=E209+E214+E215),1,0)</f>
        <v>1</v>
      </c>
      <c r="F232" s="8">
        <f>IF(AND(F168=F170+F176+F177,F178=F180+F186+F187,F198=F200+F205+F206,F207=F209+F214+F215),1,0)</f>
        <v>1</v>
      </c>
      <c r="G232" s="60"/>
      <c r="H232" s="60"/>
      <c r="I232" s="60"/>
      <c r="J232" s="60"/>
      <c r="K232" s="60"/>
      <c r="L232" s="42"/>
      <c r="M232" s="42"/>
      <c r="N232" s="42"/>
      <c r="O232" s="42"/>
      <c r="P232" s="41"/>
      <c r="Q232" s="44"/>
      <c r="R232" s="60"/>
      <c r="S232" s="60"/>
      <c r="T232" s="60"/>
      <c r="U232" s="60"/>
      <c r="V232" s="60"/>
      <c r="W232" s="60"/>
      <c r="X232" s="60"/>
      <c r="Y232" s="60"/>
      <c r="Z232" s="60"/>
      <c r="AA232" s="60"/>
      <c r="AB232" s="60"/>
      <c r="AC232" s="60"/>
      <c r="AD232" s="60"/>
      <c r="AE232" s="60"/>
      <c r="AF232" s="60"/>
      <c r="AG232" s="60"/>
      <c r="AH232" s="60"/>
      <c r="AI232" s="60"/>
      <c r="AJ232" s="60"/>
      <c r="AK232" s="60"/>
      <c r="AL232" s="60"/>
      <c r="AM232" s="60"/>
      <c r="AN232" s="60"/>
      <c r="AO232" s="60"/>
      <c r="AP232" s="60"/>
      <c r="AQ232" s="60"/>
      <c r="AR232" s="60"/>
      <c r="AS232" s="60"/>
      <c r="AT232" s="60"/>
    </row>
    <row r="233" spans="1:46" ht="51" x14ac:dyDescent="0.2">
      <c r="A233" s="18"/>
      <c r="B233" s="65" t="s">
        <v>369</v>
      </c>
      <c r="C233" s="6"/>
      <c r="D233" s="6"/>
      <c r="E233" s="8">
        <f>IF(AND(SUM(E171:E175)=E170,SUM(E181:E185)=E180,SUM(E201:E204)=E200,SUM(E210:E213)=E209),1,0)</f>
        <v>1</v>
      </c>
      <c r="F233" s="8">
        <f>IF(AND(SUM(F171:F175)=F170,SUM(F181:F185)=F180,SUM(F201:F204)=F200,SUM(F210:F213)=F209),1,0)</f>
        <v>1</v>
      </c>
      <c r="G233" s="60"/>
      <c r="H233" s="60"/>
      <c r="I233" s="60"/>
      <c r="J233" s="60"/>
      <c r="K233" s="60"/>
      <c r="L233" s="42"/>
      <c r="M233" s="42"/>
      <c r="N233" s="42"/>
      <c r="O233" s="42"/>
      <c r="P233" s="41"/>
      <c r="Q233" s="44"/>
      <c r="R233" s="60"/>
      <c r="S233" s="60"/>
      <c r="T233" s="60"/>
      <c r="U233" s="60"/>
      <c r="V233" s="60"/>
      <c r="W233" s="60"/>
      <c r="X233" s="60"/>
      <c r="Y233" s="60"/>
      <c r="Z233" s="60"/>
      <c r="AA233" s="60"/>
      <c r="AB233" s="60"/>
      <c r="AC233" s="60"/>
      <c r="AD233" s="60"/>
      <c r="AE233" s="60"/>
      <c r="AF233" s="60"/>
      <c r="AG233" s="60"/>
      <c r="AH233" s="60"/>
      <c r="AI233" s="60"/>
      <c r="AJ233" s="60"/>
      <c r="AK233" s="60"/>
      <c r="AL233" s="60"/>
      <c r="AM233" s="60"/>
      <c r="AN233" s="60"/>
      <c r="AO233" s="60"/>
      <c r="AP233" s="60"/>
      <c r="AQ233" s="60"/>
      <c r="AR233" s="60"/>
      <c r="AS233" s="60"/>
      <c r="AT233" s="60"/>
    </row>
    <row r="234" spans="1:46" ht="25.5" x14ac:dyDescent="0.2">
      <c r="A234" s="18"/>
      <c r="B234" s="65" t="s">
        <v>347</v>
      </c>
      <c r="C234" s="8">
        <f>IF(AND(SUM(C189:C193)=C178,SUM(C217:C220)=C207),1,0)</f>
        <v>1</v>
      </c>
      <c r="D234" s="8">
        <f t="shared" ref="D234:F234" si="67">IF(AND(SUM(D189:D193)=D178,SUM(D217:D220)=D207),1,0)</f>
        <v>1</v>
      </c>
      <c r="E234" s="8">
        <f t="shared" si="67"/>
        <v>1</v>
      </c>
      <c r="F234" s="8">
        <f t="shared" si="67"/>
        <v>1</v>
      </c>
      <c r="G234" s="60"/>
      <c r="H234" s="60"/>
      <c r="I234" s="60"/>
      <c r="J234" s="60"/>
      <c r="K234" s="60"/>
      <c r="L234" s="42"/>
      <c r="M234" s="42"/>
      <c r="N234" s="42"/>
      <c r="O234" s="42"/>
      <c r="P234" s="41"/>
      <c r="Q234" s="44"/>
      <c r="R234" s="60"/>
      <c r="S234" s="60"/>
      <c r="T234" s="60"/>
      <c r="U234" s="60"/>
      <c r="V234" s="60"/>
      <c r="W234" s="60"/>
      <c r="X234" s="60"/>
      <c r="Y234" s="60"/>
      <c r="Z234" s="60"/>
      <c r="AA234" s="60"/>
      <c r="AB234" s="60"/>
      <c r="AC234" s="60"/>
      <c r="AD234" s="60"/>
      <c r="AE234" s="60"/>
      <c r="AF234" s="60"/>
      <c r="AG234" s="60"/>
      <c r="AH234" s="60"/>
      <c r="AI234" s="60"/>
      <c r="AJ234" s="60"/>
      <c r="AK234" s="60"/>
      <c r="AL234" s="60"/>
      <c r="AM234" s="60"/>
      <c r="AN234" s="60"/>
      <c r="AO234" s="60"/>
      <c r="AP234" s="60"/>
      <c r="AQ234" s="60"/>
      <c r="AR234" s="60"/>
      <c r="AS234" s="60"/>
      <c r="AT234" s="60"/>
    </row>
    <row r="235" spans="1:46" x14ac:dyDescent="0.2">
      <c r="A235" s="18"/>
      <c r="B235" s="18"/>
      <c r="C235" s="60"/>
      <c r="D235" s="3"/>
      <c r="E235" s="3"/>
      <c r="F235" s="3"/>
      <c r="G235" s="60"/>
      <c r="H235" s="60"/>
      <c r="I235" s="72"/>
      <c r="J235" s="72"/>
      <c r="K235" s="60"/>
      <c r="L235" s="42"/>
      <c r="M235" s="42"/>
      <c r="N235" s="42"/>
      <c r="O235" s="42"/>
      <c r="P235" s="41"/>
      <c r="Q235" s="44"/>
      <c r="R235" s="60"/>
      <c r="S235" s="60"/>
      <c r="T235" s="60"/>
      <c r="U235" s="60"/>
      <c r="V235" s="60"/>
      <c r="W235" s="60"/>
      <c r="X235" s="60"/>
      <c r="Y235" s="60"/>
      <c r="Z235" s="60"/>
      <c r="AA235" s="60"/>
      <c r="AB235" s="60"/>
      <c r="AC235" s="60"/>
      <c r="AD235" s="60"/>
      <c r="AE235" s="60"/>
      <c r="AF235" s="60"/>
      <c r="AG235" s="60"/>
      <c r="AH235" s="60"/>
      <c r="AI235" s="60"/>
      <c r="AJ235" s="60"/>
      <c r="AK235" s="60"/>
      <c r="AL235" s="60"/>
      <c r="AM235" s="60"/>
      <c r="AN235" s="60"/>
      <c r="AO235" s="60"/>
      <c r="AP235" s="60"/>
      <c r="AQ235" s="60"/>
      <c r="AR235" s="60"/>
      <c r="AS235" s="60"/>
      <c r="AT235" s="60"/>
    </row>
    <row r="236" spans="1:46" x14ac:dyDescent="0.2">
      <c r="A236" s="60"/>
      <c r="B236" s="60"/>
      <c r="C236" s="60"/>
      <c r="D236" s="60"/>
      <c r="E236" s="60"/>
      <c r="F236" s="60"/>
      <c r="G236" s="60"/>
      <c r="H236" s="60"/>
      <c r="I236" s="72"/>
      <c r="J236" s="72"/>
      <c r="K236" s="60"/>
      <c r="L236" s="42"/>
      <c r="M236" s="42"/>
      <c r="N236" s="42"/>
      <c r="O236" s="42"/>
      <c r="P236" s="41"/>
      <c r="Q236" s="44"/>
      <c r="R236" s="60"/>
      <c r="S236" s="60"/>
      <c r="T236" s="60"/>
      <c r="U236" s="60"/>
      <c r="V236" s="60"/>
      <c r="W236" s="60"/>
      <c r="X236" s="60"/>
      <c r="Y236" s="60"/>
      <c r="Z236" s="60"/>
      <c r="AA236" s="60"/>
      <c r="AB236" s="60"/>
      <c r="AC236" s="60"/>
      <c r="AD236" s="60"/>
      <c r="AE236" s="60"/>
      <c r="AF236" s="60"/>
      <c r="AG236" s="60"/>
      <c r="AH236" s="60"/>
      <c r="AI236" s="60"/>
      <c r="AJ236" s="60"/>
      <c r="AK236" s="60"/>
      <c r="AL236" s="60"/>
      <c r="AM236" s="60"/>
      <c r="AN236" s="60"/>
      <c r="AO236" s="60"/>
      <c r="AP236" s="60"/>
      <c r="AQ236" s="60"/>
      <c r="AR236" s="60"/>
      <c r="AS236" s="60"/>
      <c r="AT236" s="60"/>
    </row>
    <row r="237" spans="1:46" x14ac:dyDescent="0.2">
      <c r="A237" s="12" t="s">
        <v>268</v>
      </c>
      <c r="B237" s="12" t="s">
        <v>0</v>
      </c>
      <c r="C237" s="12" t="s">
        <v>269</v>
      </c>
      <c r="D237" s="12" t="s">
        <v>270</v>
      </c>
      <c r="E237" s="12" t="s">
        <v>271</v>
      </c>
      <c r="F237" s="12" t="s">
        <v>272</v>
      </c>
      <c r="G237" s="60"/>
      <c r="H237" s="60"/>
      <c r="I237" s="72"/>
      <c r="J237" s="72"/>
      <c r="K237" s="60"/>
      <c r="L237" s="42"/>
      <c r="M237" s="42"/>
      <c r="N237" s="42"/>
      <c r="O237" s="42"/>
      <c r="P237" s="41"/>
      <c r="Q237" s="44"/>
      <c r="R237" s="60"/>
      <c r="S237" s="60"/>
      <c r="T237" s="60"/>
      <c r="U237" s="60"/>
      <c r="V237" s="60"/>
      <c r="W237" s="60"/>
      <c r="X237" s="60"/>
      <c r="Y237" s="60"/>
      <c r="Z237" s="60"/>
      <c r="AA237" s="60"/>
      <c r="AB237" s="60"/>
      <c r="AC237" s="60"/>
      <c r="AD237" s="60"/>
      <c r="AE237" s="60"/>
      <c r="AF237" s="60"/>
      <c r="AG237" s="60"/>
      <c r="AH237" s="60"/>
      <c r="AI237" s="60"/>
      <c r="AJ237" s="60"/>
      <c r="AK237" s="60"/>
      <c r="AL237" s="60"/>
      <c r="AM237" s="60"/>
      <c r="AN237" s="60"/>
      <c r="AO237" s="60"/>
      <c r="AP237" s="60"/>
      <c r="AQ237" s="60"/>
      <c r="AR237" s="60"/>
      <c r="AS237" s="60"/>
      <c r="AT237" s="60"/>
    </row>
    <row r="238" spans="1:46" x14ac:dyDescent="0.2">
      <c r="A238" s="50">
        <v>5</v>
      </c>
      <c r="B238" s="47" t="s">
        <v>84</v>
      </c>
      <c r="C238" s="56"/>
      <c r="D238" s="56"/>
      <c r="E238" s="56"/>
      <c r="F238" s="56"/>
      <c r="G238" s="60"/>
      <c r="H238" s="60" t="str">
        <f t="shared" si="60"/>
        <v>Voer een getal in (bij n.v.t. NA invullen)</v>
      </c>
      <c r="I238" s="72" t="str">
        <f>CONCATENATE(L238,M238,N238,O238)</f>
        <v/>
      </c>
      <c r="J238" s="72"/>
      <c r="K238" s="60"/>
      <c r="L238" s="42" t="str">
        <f>IF(AND(NOT(ISBLANK(C238)),NOT(ISBLANK(D238))),IF(C238&gt;0,IF(D238&gt;0, "","pva must be &gt;0,"),IF(D238&gt;0, "Pvo must be &gt;0,","")),"")</f>
        <v/>
      </c>
      <c r="M238" s="42" t="str">
        <f>IF(AND(NOT(ISBLANK(E238)),NOT(ISBLANK(F238))),IF(E238&gt;0,IF(F238&gt;0, "","Fva must be &gt;0,"),IF(F238&gt;0, "Fvo must be &gt;0,","")),"")</f>
        <v/>
      </c>
      <c r="N238" s="42" t="str">
        <f>IF(C238&gt;=E238,"","Fvo can not be bigger than Pvo,")</f>
        <v/>
      </c>
      <c r="O238" s="42" t="str">
        <f>IF(D238&gt;=F238,"","Fva can not be higher than Pva")</f>
        <v/>
      </c>
      <c r="P238" s="41"/>
      <c r="Q238" s="44"/>
      <c r="R238" s="60"/>
      <c r="S238" s="60"/>
      <c r="T238" s="60"/>
      <c r="U238" s="60"/>
      <c r="V238" s="60"/>
      <c r="W238" s="60"/>
      <c r="X238" s="60"/>
      <c r="Y238" s="60"/>
      <c r="Z238" s="60"/>
      <c r="AA238" s="60"/>
      <c r="AB238" s="60"/>
      <c r="AC238" s="60"/>
      <c r="AD238" s="60"/>
      <c r="AE238" s="60"/>
      <c r="AF238" s="60"/>
      <c r="AG238" s="60"/>
      <c r="AH238" s="60"/>
      <c r="AI238" s="60"/>
      <c r="AJ238" s="60"/>
      <c r="AK238" s="60"/>
      <c r="AL238" s="60"/>
      <c r="AM238" s="60"/>
      <c r="AN238" s="60"/>
      <c r="AO238" s="60"/>
      <c r="AP238" s="60"/>
      <c r="AQ238" s="60"/>
      <c r="AR238" s="60"/>
      <c r="AS238" s="60"/>
      <c r="AT238" s="60"/>
    </row>
    <row r="239" spans="1:46" x14ac:dyDescent="0.2">
      <c r="A239" s="6"/>
      <c r="B239" s="46" t="s">
        <v>85</v>
      </c>
      <c r="C239" s="6"/>
      <c r="D239" s="6"/>
      <c r="E239" s="6"/>
      <c r="F239" s="6"/>
      <c r="G239" s="60"/>
      <c r="H239" s="60"/>
      <c r="I239" s="72"/>
      <c r="J239" s="72"/>
      <c r="K239" s="60"/>
      <c r="L239" s="42"/>
      <c r="M239" s="42"/>
      <c r="N239" s="42"/>
      <c r="O239" s="42"/>
      <c r="P239" s="41"/>
      <c r="Q239" s="44"/>
      <c r="R239" s="60"/>
      <c r="S239" s="60"/>
      <c r="T239" s="60"/>
      <c r="U239" s="60"/>
      <c r="V239" s="60"/>
      <c r="W239" s="60"/>
      <c r="X239" s="60"/>
      <c r="Y239" s="60"/>
      <c r="Z239" s="60"/>
      <c r="AA239" s="60"/>
      <c r="AB239" s="60"/>
      <c r="AC239" s="60"/>
      <c r="AD239" s="60"/>
      <c r="AE239" s="60"/>
      <c r="AF239" s="60"/>
      <c r="AG239" s="60"/>
      <c r="AH239" s="60"/>
      <c r="AI239" s="60"/>
      <c r="AJ239" s="60"/>
      <c r="AK239" s="60"/>
      <c r="AL239" s="60"/>
      <c r="AM239" s="60"/>
      <c r="AN239" s="60"/>
      <c r="AO239" s="60"/>
      <c r="AP239" s="60"/>
      <c r="AQ239" s="60"/>
      <c r="AR239" s="60"/>
      <c r="AS239" s="60"/>
      <c r="AT239" s="60"/>
    </row>
    <row r="240" spans="1:46" x14ac:dyDescent="0.2">
      <c r="A240" s="51" t="s">
        <v>262</v>
      </c>
      <c r="B240" s="46" t="s">
        <v>322</v>
      </c>
      <c r="C240" s="56"/>
      <c r="D240" s="56"/>
      <c r="E240" s="56"/>
      <c r="F240" s="56"/>
      <c r="G240" s="60"/>
      <c r="H240" s="60" t="str">
        <f t="shared" si="60"/>
        <v>Voer een getal in (bij n.v.t. NA invullen)</v>
      </c>
      <c r="I240" s="72" t="str">
        <f>CONCATENATE(L240,M240,N240,O240)</f>
        <v/>
      </c>
      <c r="J240" s="72"/>
      <c r="K240" s="60"/>
      <c r="L240" s="42" t="str">
        <f>IF(AND(NOT(ISBLANK(C240)),NOT(ISBLANK(D240))),IF(C240&gt;0,IF(D240&gt;0, "","pva must be &gt;0,"),IF(D240&gt;0, "Pvo must be &gt;0,","")),"")</f>
        <v/>
      </c>
      <c r="M240" s="42" t="str">
        <f>IF(AND(NOT(ISBLANK(E240)),NOT(ISBLANK(F240))),IF(E240&gt;0,IF(F240&gt;0, "","Fva must be &gt;0,"),IF(F240&gt;0, "Fvo must be &gt;0,","")),"")</f>
        <v/>
      </c>
      <c r="N240" s="42" t="str">
        <f>IF(C240&gt;=E240,"","Fvo can not be bigger than Pvo,")</f>
        <v/>
      </c>
      <c r="O240" s="42" t="str">
        <f>IF(D240&gt;=F240,"","Fva can not be higher than Pva")</f>
        <v/>
      </c>
      <c r="P240" s="41"/>
      <c r="Q240" s="44"/>
      <c r="R240" s="60"/>
      <c r="S240" s="60"/>
      <c r="T240" s="60"/>
      <c r="U240" s="60"/>
      <c r="V240" s="60"/>
      <c r="W240" s="60"/>
      <c r="X240" s="60"/>
      <c r="Y240" s="60"/>
      <c r="Z240" s="60"/>
      <c r="AA240" s="60"/>
      <c r="AB240" s="60"/>
      <c r="AC240" s="60"/>
      <c r="AD240" s="60"/>
      <c r="AE240" s="60"/>
      <c r="AF240" s="60"/>
      <c r="AG240" s="60"/>
      <c r="AH240" s="60"/>
      <c r="AI240" s="60"/>
      <c r="AJ240" s="60"/>
      <c r="AK240" s="60"/>
      <c r="AL240" s="60"/>
      <c r="AM240" s="60"/>
      <c r="AN240" s="60"/>
      <c r="AO240" s="60"/>
      <c r="AP240" s="60"/>
      <c r="AQ240" s="60"/>
      <c r="AR240" s="60"/>
      <c r="AS240" s="60"/>
      <c r="AT240" s="60"/>
    </row>
    <row r="241" spans="1:46" x14ac:dyDescent="0.2">
      <c r="A241" s="51" t="s">
        <v>263</v>
      </c>
      <c r="B241" s="46" t="s">
        <v>323</v>
      </c>
      <c r="C241" s="56"/>
      <c r="D241" s="56"/>
      <c r="E241" s="56"/>
      <c r="F241" s="56"/>
      <c r="G241" s="60"/>
      <c r="H241" s="60" t="str">
        <f t="shared" si="60"/>
        <v>Voer een getal in (bij n.v.t. NA invullen)</v>
      </c>
      <c r="I241" s="72" t="str">
        <f>CONCATENATE(L241,M241,N241,O241)</f>
        <v/>
      </c>
      <c r="J241" s="72"/>
      <c r="K241" s="60"/>
      <c r="L241" s="42" t="str">
        <f>IF(AND(NOT(ISBLANK(C241)),NOT(ISBLANK(D241))),IF(C241&gt;0,IF(D241&gt;0, "","pva must be &gt;0,"),IF(D241&gt;0, "Pvo must be &gt;0,","")),"")</f>
        <v/>
      </c>
      <c r="M241" s="42" t="str">
        <f>IF(AND(NOT(ISBLANK(E241)),NOT(ISBLANK(F241))),IF(E241&gt;0,IF(F241&gt;0, "","Fva must be &gt;0,"),IF(F241&gt;0, "Fvo must be &gt;0,","")),"")</f>
        <v/>
      </c>
      <c r="N241" s="42" t="str">
        <f>IF(C241&gt;=E241,"","Fvo can not be bigger than Pvo,")</f>
        <v/>
      </c>
      <c r="O241" s="42" t="str">
        <f>IF(D241&gt;=F241,"","Fva can not be higher than Pva")</f>
        <v/>
      </c>
      <c r="P241" s="41"/>
      <c r="Q241" s="44"/>
      <c r="R241" s="60"/>
      <c r="S241" s="60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60"/>
      <c r="AG241" s="60"/>
      <c r="AH241" s="60"/>
      <c r="AI241" s="60"/>
      <c r="AJ241" s="60"/>
      <c r="AK241" s="60"/>
      <c r="AL241" s="60"/>
      <c r="AM241" s="60"/>
      <c r="AN241" s="60"/>
      <c r="AO241" s="60"/>
      <c r="AP241" s="60"/>
      <c r="AQ241" s="60"/>
      <c r="AR241" s="60"/>
      <c r="AS241" s="60"/>
      <c r="AT241" s="60"/>
    </row>
    <row r="242" spans="1:46" x14ac:dyDescent="0.2">
      <c r="A242" s="6"/>
      <c r="B242" s="46" t="s">
        <v>324</v>
      </c>
      <c r="C242" s="6"/>
      <c r="D242" s="6"/>
      <c r="E242" s="6"/>
      <c r="F242" s="6"/>
      <c r="G242" s="60"/>
      <c r="H242" s="60"/>
      <c r="I242" s="72"/>
      <c r="J242" s="72"/>
      <c r="K242" s="60"/>
      <c r="L242" s="42"/>
      <c r="M242" s="42"/>
      <c r="N242" s="42"/>
      <c r="O242" s="42"/>
      <c r="P242" s="41"/>
      <c r="Q242" s="44"/>
      <c r="R242" s="60"/>
      <c r="S242" s="60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60"/>
      <c r="AH242" s="60"/>
      <c r="AI242" s="60"/>
      <c r="AJ242" s="60"/>
      <c r="AK242" s="60"/>
      <c r="AL242" s="60"/>
      <c r="AM242" s="60"/>
      <c r="AN242" s="60"/>
      <c r="AO242" s="60"/>
      <c r="AP242" s="60"/>
      <c r="AQ242" s="60"/>
      <c r="AR242" s="60"/>
      <c r="AS242" s="60"/>
      <c r="AT242" s="60"/>
    </row>
    <row r="243" spans="1:46" x14ac:dyDescent="0.2">
      <c r="A243" s="51" t="s">
        <v>351</v>
      </c>
      <c r="B243" s="46" t="s">
        <v>86</v>
      </c>
      <c r="C243" s="6"/>
      <c r="D243" s="6"/>
      <c r="E243" s="56"/>
      <c r="F243" s="56"/>
      <c r="G243" s="60"/>
      <c r="H243" s="60" t="str">
        <f>IF(OR(AND(E243="NA",F243="NA"),AND(ISNUMBER(E243),ISNUMBER(F243))),"","Voer een getal in (bij n.v.t. NA invullen)")</f>
        <v>Voer een getal in (bij n.v.t. NA invullen)</v>
      </c>
      <c r="I243" s="72" t="str">
        <f t="shared" ref="I243:I248" si="68">CONCATENATE(L243,M243,N243,O243)</f>
        <v/>
      </c>
      <c r="J243" s="72"/>
      <c r="K243" s="60"/>
      <c r="L243" s="42" t="str">
        <f t="shared" ref="L243:L248" si="69">IF(AND(NOT(ISBLANK(C243)),NOT(ISBLANK(D243))),IF(C243&gt;0,IF(D243&gt;0, "","pva must be &gt;0,"),IF(D243&gt;0, "Pvo must be &gt;0,","")),"")</f>
        <v/>
      </c>
      <c r="M243" s="42" t="str">
        <f t="shared" ref="M243:M248" si="70">IF(AND(NOT(ISBLANK(E243)),NOT(ISBLANK(F243))),IF(E243&gt;0,IF(F243&gt;0, "","Fva must be &gt;0,"),IF(F243&gt;0, "Fvo must be &gt;0,","")),"")</f>
        <v/>
      </c>
      <c r="N243" s="42"/>
      <c r="O243" s="42"/>
      <c r="P243" s="41"/>
      <c r="Q243" s="44"/>
      <c r="R243" s="60"/>
      <c r="S243" s="60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60"/>
      <c r="AH243" s="60"/>
      <c r="AI243" s="60"/>
      <c r="AJ243" s="60"/>
      <c r="AK243" s="60"/>
      <c r="AL243" s="60"/>
      <c r="AM243" s="60"/>
      <c r="AN243" s="60"/>
      <c r="AO243" s="60"/>
      <c r="AP243" s="60"/>
      <c r="AQ243" s="60"/>
      <c r="AR243" s="60"/>
      <c r="AS243" s="60"/>
      <c r="AT243" s="60"/>
    </row>
    <row r="244" spans="1:46" x14ac:dyDescent="0.2">
      <c r="A244" s="51" t="s">
        <v>352</v>
      </c>
      <c r="B244" s="46" t="s">
        <v>71</v>
      </c>
      <c r="C244" s="6"/>
      <c r="D244" s="6"/>
      <c r="E244" s="56"/>
      <c r="F244" s="56"/>
      <c r="G244" s="60"/>
      <c r="H244" s="60" t="str">
        <f t="shared" ref="H244:H248" si="71">IF(OR(AND(E244="NA",F244="NA"),AND(ISNUMBER(E244),ISNUMBER(F244))),"","Voer een getal in (bij n.v.t. NA invullen)")</f>
        <v>Voer een getal in (bij n.v.t. NA invullen)</v>
      </c>
      <c r="I244" s="72" t="str">
        <f t="shared" si="68"/>
        <v/>
      </c>
      <c r="J244" s="72"/>
      <c r="K244" s="60"/>
      <c r="L244" s="42" t="str">
        <f t="shared" si="69"/>
        <v/>
      </c>
      <c r="M244" s="42" t="str">
        <f t="shared" si="70"/>
        <v/>
      </c>
      <c r="N244" s="42"/>
      <c r="O244" s="42"/>
      <c r="P244" s="41"/>
      <c r="Q244" s="44"/>
      <c r="R244" s="60"/>
      <c r="S244" s="60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60"/>
      <c r="AH244" s="60"/>
      <c r="AI244" s="60"/>
      <c r="AJ244" s="60"/>
      <c r="AK244" s="60"/>
      <c r="AL244" s="60"/>
      <c r="AM244" s="60"/>
      <c r="AN244" s="60"/>
      <c r="AO244" s="60"/>
      <c r="AP244" s="60"/>
      <c r="AQ244" s="60"/>
      <c r="AR244" s="60"/>
      <c r="AS244" s="60"/>
      <c r="AT244" s="60"/>
    </row>
    <row r="245" spans="1:46" x14ac:dyDescent="0.2">
      <c r="A245" s="51" t="s">
        <v>353</v>
      </c>
      <c r="B245" s="46" t="s">
        <v>72</v>
      </c>
      <c r="C245" s="6"/>
      <c r="D245" s="6"/>
      <c r="E245" s="56"/>
      <c r="F245" s="56"/>
      <c r="G245" s="60"/>
      <c r="H245" s="60" t="str">
        <f t="shared" si="71"/>
        <v>Voer een getal in (bij n.v.t. NA invullen)</v>
      </c>
      <c r="I245" s="72" t="str">
        <f t="shared" si="68"/>
        <v/>
      </c>
      <c r="J245" s="72"/>
      <c r="K245" s="60"/>
      <c r="L245" s="42" t="str">
        <f t="shared" si="69"/>
        <v/>
      </c>
      <c r="M245" s="42" t="str">
        <f t="shared" si="70"/>
        <v/>
      </c>
      <c r="N245" s="42"/>
      <c r="O245" s="42"/>
      <c r="P245" s="41"/>
      <c r="Q245" s="44"/>
      <c r="R245" s="60"/>
      <c r="S245" s="60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60"/>
      <c r="AH245" s="60"/>
      <c r="AI245" s="60"/>
      <c r="AJ245" s="60"/>
      <c r="AK245" s="60"/>
      <c r="AL245" s="60"/>
      <c r="AM245" s="60"/>
      <c r="AN245" s="60"/>
      <c r="AO245" s="60"/>
      <c r="AP245" s="60"/>
      <c r="AQ245" s="60"/>
      <c r="AR245" s="60"/>
      <c r="AS245" s="60"/>
      <c r="AT245" s="60"/>
    </row>
    <row r="246" spans="1:46" x14ac:dyDescent="0.2">
      <c r="A246" s="51" t="s">
        <v>354</v>
      </c>
      <c r="B246" s="46" t="s">
        <v>73</v>
      </c>
      <c r="C246" s="6"/>
      <c r="D246" s="6"/>
      <c r="E246" s="56"/>
      <c r="F246" s="56"/>
      <c r="G246" s="37"/>
      <c r="H246" s="37" t="str">
        <f t="shared" si="71"/>
        <v>Voer een getal in (bij n.v.t. NA invullen)</v>
      </c>
      <c r="I246" s="72" t="str">
        <f t="shared" si="68"/>
        <v/>
      </c>
      <c r="J246" s="72"/>
      <c r="K246" s="37"/>
      <c r="L246" s="42" t="str">
        <f t="shared" si="69"/>
        <v/>
      </c>
      <c r="M246" s="42" t="str">
        <f t="shared" si="70"/>
        <v/>
      </c>
      <c r="N246" s="42"/>
      <c r="O246" s="42"/>
      <c r="P246" s="41"/>
      <c r="Q246" s="44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F246" s="37"/>
      <c r="AG246" s="37"/>
      <c r="AH246" s="37"/>
      <c r="AI246" s="37"/>
      <c r="AJ246" s="37"/>
      <c r="AK246" s="37"/>
      <c r="AL246" s="37"/>
      <c r="AM246" s="37"/>
      <c r="AN246" s="37"/>
      <c r="AO246" s="37"/>
      <c r="AP246" s="37"/>
      <c r="AQ246" s="37"/>
      <c r="AR246" s="37"/>
      <c r="AS246" s="37"/>
      <c r="AT246" s="37"/>
    </row>
    <row r="247" spans="1:46" x14ac:dyDescent="0.2">
      <c r="A247" s="51" t="s">
        <v>355</v>
      </c>
      <c r="B247" s="46" t="s">
        <v>75</v>
      </c>
      <c r="C247" s="6"/>
      <c r="D247" s="6"/>
      <c r="E247" s="56"/>
      <c r="F247" s="56"/>
      <c r="G247" s="37"/>
      <c r="H247" s="37" t="str">
        <f t="shared" si="71"/>
        <v>Voer een getal in (bij n.v.t. NA invullen)</v>
      </c>
      <c r="I247" s="72" t="str">
        <f t="shared" si="68"/>
        <v/>
      </c>
      <c r="J247" s="72"/>
      <c r="K247" s="37"/>
      <c r="L247" s="42" t="str">
        <f t="shared" si="69"/>
        <v/>
      </c>
      <c r="M247" s="42" t="str">
        <f t="shared" si="70"/>
        <v/>
      </c>
      <c r="N247" s="42"/>
      <c r="O247" s="42"/>
      <c r="P247" s="41"/>
      <c r="Q247" s="44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F247" s="37"/>
      <c r="AG247" s="37"/>
      <c r="AH247" s="37"/>
      <c r="AI247" s="37"/>
      <c r="AJ247" s="37"/>
      <c r="AK247" s="37"/>
      <c r="AL247" s="37"/>
      <c r="AM247" s="37"/>
      <c r="AN247" s="37"/>
      <c r="AO247" s="37"/>
      <c r="AP247" s="37"/>
      <c r="AQ247" s="37"/>
      <c r="AR247" s="37"/>
      <c r="AS247" s="37"/>
      <c r="AT247" s="37"/>
    </row>
    <row r="248" spans="1:46" x14ac:dyDescent="0.2">
      <c r="A248" s="51" t="s">
        <v>356</v>
      </c>
      <c r="B248" s="46" t="s">
        <v>87</v>
      </c>
      <c r="C248" s="6"/>
      <c r="D248" s="6"/>
      <c r="E248" s="56"/>
      <c r="F248" s="56"/>
      <c r="G248" s="37"/>
      <c r="H248" s="37" t="str">
        <f t="shared" si="71"/>
        <v>Voer een getal in (bij n.v.t. NA invullen)</v>
      </c>
      <c r="I248" s="72" t="str">
        <f t="shared" si="68"/>
        <v/>
      </c>
      <c r="J248" s="72"/>
      <c r="K248" s="37"/>
      <c r="L248" s="42" t="str">
        <f t="shared" si="69"/>
        <v/>
      </c>
      <c r="M248" s="42" t="str">
        <f t="shared" si="70"/>
        <v/>
      </c>
      <c r="N248" s="42"/>
      <c r="O248" s="42"/>
      <c r="P248" s="41"/>
      <c r="Q248" s="44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F248" s="37"/>
      <c r="AG248" s="37"/>
      <c r="AH248" s="37"/>
      <c r="AI248" s="37"/>
      <c r="AJ248" s="37"/>
      <c r="AK248" s="37"/>
      <c r="AL248" s="37"/>
      <c r="AM248" s="37"/>
      <c r="AN248" s="37"/>
      <c r="AO248" s="37"/>
      <c r="AP248" s="37"/>
      <c r="AQ248" s="37"/>
      <c r="AR248" s="37"/>
      <c r="AS248" s="37"/>
      <c r="AT248" s="37"/>
    </row>
    <row r="249" spans="1:46" x14ac:dyDescent="0.2">
      <c r="A249" s="52"/>
      <c r="B249" s="37"/>
      <c r="C249" s="3"/>
      <c r="D249" s="3"/>
      <c r="E249" s="3"/>
      <c r="F249" s="3"/>
      <c r="G249" s="37"/>
      <c r="H249" s="37"/>
      <c r="I249" s="72"/>
      <c r="J249" s="72"/>
      <c r="K249" s="37"/>
      <c r="L249" s="42"/>
      <c r="M249" s="42"/>
      <c r="N249" s="42"/>
      <c r="O249" s="42"/>
      <c r="P249" s="41"/>
      <c r="Q249" s="44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F249" s="37"/>
      <c r="AG249" s="37"/>
      <c r="AH249" s="37"/>
      <c r="AI249" s="37"/>
      <c r="AJ249" s="37"/>
      <c r="AK249" s="37"/>
      <c r="AL249" s="37"/>
      <c r="AM249" s="37"/>
      <c r="AN249" s="37"/>
      <c r="AO249" s="37"/>
      <c r="AP249" s="37"/>
      <c r="AQ249" s="37"/>
      <c r="AR249" s="37"/>
      <c r="AS249" s="37"/>
      <c r="AT249" s="37"/>
    </row>
    <row r="250" spans="1:46" x14ac:dyDescent="0.2">
      <c r="A250" s="15" t="s">
        <v>268</v>
      </c>
      <c r="B250" s="14" t="s">
        <v>244</v>
      </c>
      <c r="C250" s="14" t="s">
        <v>273</v>
      </c>
      <c r="D250" s="3"/>
      <c r="E250" s="3"/>
      <c r="F250" s="3"/>
      <c r="G250" s="37"/>
      <c r="H250" s="37"/>
      <c r="I250" s="72"/>
      <c r="J250" s="72"/>
      <c r="K250" s="37"/>
      <c r="L250" s="42"/>
      <c r="M250" s="42"/>
      <c r="N250" s="42"/>
      <c r="O250" s="42"/>
      <c r="P250" s="41"/>
      <c r="Q250" s="44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F250" s="37"/>
      <c r="AG250" s="37"/>
      <c r="AH250" s="37"/>
      <c r="AI250" s="37"/>
      <c r="AJ250" s="37"/>
      <c r="AK250" s="37"/>
      <c r="AL250" s="37"/>
      <c r="AM250" s="37"/>
      <c r="AN250" s="37"/>
      <c r="AO250" s="37"/>
      <c r="AP250" s="37"/>
      <c r="AQ250" s="37"/>
      <c r="AR250" s="37"/>
      <c r="AS250" s="37"/>
      <c r="AT250" s="37"/>
    </row>
    <row r="251" spans="1:46" x14ac:dyDescent="0.2">
      <c r="A251" s="8" t="s">
        <v>246</v>
      </c>
      <c r="B251" s="9" t="s">
        <v>52</v>
      </c>
      <c r="C251" s="56"/>
      <c r="D251" s="3"/>
      <c r="E251" s="3"/>
      <c r="F251" s="3"/>
      <c r="G251" s="43"/>
      <c r="H251" s="37" t="str">
        <f>IF(OR(AND(C251="NA"),AND(ISNUMBER(C251))),"","Voer een getal in (bij n.v.t. NA invullen)")</f>
        <v>Voer een getal in (bij n.v.t. NA invullen)</v>
      </c>
      <c r="I251" s="72"/>
      <c r="J251" s="72"/>
      <c r="K251" s="37"/>
      <c r="L251" s="42"/>
      <c r="M251" s="42"/>
      <c r="N251" s="42"/>
      <c r="O251" s="42"/>
      <c r="P251" s="41"/>
      <c r="Q251" s="44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F251" s="37"/>
      <c r="AG251" s="37"/>
      <c r="AH251" s="37"/>
      <c r="AI251" s="37"/>
      <c r="AJ251" s="37"/>
      <c r="AK251" s="37"/>
      <c r="AL251" s="37"/>
      <c r="AM251" s="37"/>
      <c r="AN251" s="37"/>
      <c r="AO251" s="37"/>
      <c r="AP251" s="37"/>
      <c r="AQ251" s="37"/>
      <c r="AR251" s="37"/>
      <c r="AS251" s="37"/>
      <c r="AT251" s="37"/>
    </row>
    <row r="252" spans="1:46" x14ac:dyDescent="0.2">
      <c r="A252" s="8" t="s">
        <v>247</v>
      </c>
      <c r="B252" s="8" t="s">
        <v>245</v>
      </c>
      <c r="C252" s="56"/>
      <c r="D252" s="3"/>
      <c r="E252" s="3"/>
      <c r="F252" s="3"/>
      <c r="G252" s="43"/>
      <c r="H252" s="59" t="str">
        <f t="shared" ref="H252:H253" si="72">IF(OR(AND(C252="NA"),AND(ISNUMBER(C252))),"","Voer een getal in (bij n.v.t. NA invullen)")</f>
        <v>Voer een getal in (bij n.v.t. NA invullen)</v>
      </c>
      <c r="I252" s="72"/>
      <c r="J252" s="72"/>
      <c r="K252" s="37"/>
      <c r="L252" s="42"/>
      <c r="M252" s="42"/>
      <c r="N252" s="42"/>
      <c r="O252" s="42"/>
      <c r="P252" s="41"/>
      <c r="Q252" s="44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F252" s="37"/>
      <c r="AG252" s="37"/>
      <c r="AH252" s="37"/>
      <c r="AI252" s="37"/>
      <c r="AJ252" s="37"/>
      <c r="AK252" s="37"/>
      <c r="AL252" s="37"/>
      <c r="AM252" s="37"/>
      <c r="AN252" s="37"/>
      <c r="AO252" s="37"/>
      <c r="AP252" s="37"/>
      <c r="AQ252" s="37"/>
      <c r="AR252" s="37"/>
      <c r="AS252" s="37"/>
      <c r="AT252" s="37"/>
    </row>
    <row r="253" spans="1:46" x14ac:dyDescent="0.2">
      <c r="A253" s="8" t="s">
        <v>248</v>
      </c>
      <c r="B253" s="8" t="s">
        <v>54</v>
      </c>
      <c r="C253" s="56"/>
      <c r="D253" s="37"/>
      <c r="E253" s="37"/>
      <c r="F253" s="37"/>
      <c r="G253" s="43"/>
      <c r="H253" s="59" t="str">
        <f t="shared" si="72"/>
        <v>Voer een getal in (bij n.v.t. NA invullen)</v>
      </c>
      <c r="I253" s="72"/>
      <c r="J253" s="72"/>
      <c r="K253" s="37"/>
      <c r="L253" s="42"/>
      <c r="M253" s="42"/>
      <c r="N253" s="42"/>
      <c r="O253" s="42"/>
      <c r="P253" s="41"/>
      <c r="Q253" s="44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F253" s="37"/>
      <c r="AG253" s="37"/>
      <c r="AH253" s="37"/>
      <c r="AI253" s="37"/>
      <c r="AJ253" s="37"/>
      <c r="AK253" s="37"/>
      <c r="AL253" s="37"/>
      <c r="AM253" s="37"/>
      <c r="AN253" s="37"/>
      <c r="AO253" s="37"/>
      <c r="AP253" s="37"/>
      <c r="AQ253" s="37"/>
      <c r="AR253" s="37"/>
      <c r="AS253" s="37"/>
      <c r="AT253" s="37"/>
    </row>
    <row r="254" spans="1:46" x14ac:dyDescent="0.2">
      <c r="A254" s="61"/>
      <c r="B254" s="55"/>
      <c r="C254" s="62"/>
      <c r="D254" s="62"/>
      <c r="E254" s="62"/>
      <c r="F254" s="62"/>
      <c r="G254" s="60"/>
      <c r="H254" s="60"/>
      <c r="I254" s="60"/>
      <c r="J254" s="60"/>
      <c r="K254" s="60"/>
      <c r="L254" s="42"/>
      <c r="M254" s="42"/>
      <c r="N254" s="42"/>
      <c r="O254" s="42"/>
      <c r="P254" s="41"/>
      <c r="Q254" s="44"/>
      <c r="R254" s="60"/>
      <c r="S254" s="60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60"/>
      <c r="AH254" s="60"/>
      <c r="AI254" s="60"/>
      <c r="AJ254" s="60"/>
      <c r="AK254" s="60"/>
      <c r="AL254" s="60"/>
      <c r="AM254" s="60"/>
      <c r="AN254" s="60"/>
      <c r="AO254" s="60"/>
      <c r="AP254" s="60"/>
      <c r="AQ254" s="60"/>
      <c r="AR254" s="60"/>
      <c r="AS254" s="60"/>
      <c r="AT254" s="60"/>
    </row>
    <row r="255" spans="1:46" x14ac:dyDescent="0.2">
      <c r="A255" s="61"/>
      <c r="B255" s="64" t="s">
        <v>328</v>
      </c>
      <c r="C255" s="12" t="s">
        <v>269</v>
      </c>
      <c r="D255" s="12" t="s">
        <v>270</v>
      </c>
      <c r="E255" s="12" t="s">
        <v>271</v>
      </c>
      <c r="F255" s="12" t="s">
        <v>272</v>
      </c>
      <c r="G255" s="60"/>
      <c r="H255" s="60"/>
      <c r="I255" s="60"/>
      <c r="J255" s="60"/>
      <c r="K255" s="60"/>
      <c r="L255" s="42"/>
      <c r="M255" s="42"/>
      <c r="N255" s="42"/>
      <c r="O255" s="42"/>
      <c r="P255" s="41"/>
      <c r="Q255" s="44"/>
      <c r="R255" s="60"/>
      <c r="S255" s="60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60"/>
      <c r="AH255" s="60"/>
      <c r="AI255" s="60"/>
      <c r="AJ255" s="60"/>
      <c r="AK255" s="60"/>
      <c r="AL255" s="60"/>
      <c r="AM255" s="60"/>
      <c r="AN255" s="60"/>
      <c r="AO255" s="60"/>
      <c r="AP255" s="60"/>
      <c r="AQ255" s="60"/>
      <c r="AR255" s="60"/>
      <c r="AS255" s="60"/>
      <c r="AT255" s="60"/>
    </row>
    <row r="256" spans="1:46" x14ac:dyDescent="0.2">
      <c r="A256" s="61"/>
      <c r="B256" s="65" t="s">
        <v>348</v>
      </c>
      <c r="C256" s="8">
        <f>IF(C241+C238=C240,1,0)</f>
        <v>1</v>
      </c>
      <c r="D256" s="8">
        <f t="shared" ref="D256:F256" si="73">IF(D241+D238=D240,1,0)</f>
        <v>1</v>
      </c>
      <c r="E256" s="8">
        <f t="shared" si="73"/>
        <v>1</v>
      </c>
      <c r="F256" s="8">
        <f t="shared" si="73"/>
        <v>1</v>
      </c>
      <c r="G256" s="60"/>
      <c r="H256" s="60"/>
      <c r="I256" s="60"/>
      <c r="J256" s="60"/>
      <c r="K256" s="60"/>
      <c r="L256" s="42"/>
      <c r="M256" s="42"/>
      <c r="N256" s="42"/>
      <c r="O256" s="42"/>
      <c r="P256" s="41"/>
      <c r="Q256" s="44"/>
      <c r="R256" s="60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60"/>
      <c r="AH256" s="60"/>
      <c r="AI256" s="60"/>
      <c r="AJ256" s="60"/>
      <c r="AK256" s="60"/>
      <c r="AL256" s="60"/>
      <c r="AM256" s="60"/>
      <c r="AN256" s="60"/>
      <c r="AO256" s="60"/>
      <c r="AP256" s="60"/>
      <c r="AQ256" s="60"/>
      <c r="AR256" s="60"/>
      <c r="AS256" s="60"/>
      <c r="AT256" s="60"/>
    </row>
    <row r="257" spans="1:46" x14ac:dyDescent="0.2">
      <c r="A257" s="61"/>
      <c r="B257" s="65" t="s">
        <v>349</v>
      </c>
      <c r="C257" s="6"/>
      <c r="D257" s="6"/>
      <c r="E257" s="8">
        <f t="shared" ref="E257:F257" si="74">IF(E238=E243+E248,1,0)</f>
        <v>1</v>
      </c>
      <c r="F257" s="8">
        <f t="shared" si="74"/>
        <v>1</v>
      </c>
      <c r="G257" s="60"/>
      <c r="H257" s="60"/>
      <c r="I257" s="60"/>
      <c r="J257" s="60"/>
      <c r="K257" s="60"/>
      <c r="L257" s="42"/>
      <c r="M257" s="42"/>
      <c r="N257" s="42"/>
      <c r="O257" s="42"/>
      <c r="P257" s="41"/>
      <c r="Q257" s="44"/>
      <c r="R257" s="60"/>
      <c r="S257" s="60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60"/>
      <c r="AH257" s="60"/>
      <c r="AI257" s="60"/>
      <c r="AJ257" s="60"/>
      <c r="AK257" s="60"/>
      <c r="AL257" s="60"/>
      <c r="AM257" s="60"/>
      <c r="AN257" s="60"/>
      <c r="AO257" s="60"/>
      <c r="AP257" s="60"/>
      <c r="AQ257" s="60"/>
      <c r="AR257" s="60"/>
      <c r="AS257" s="60"/>
      <c r="AT257" s="60"/>
    </row>
    <row r="258" spans="1:46" ht="11.45" customHeight="1" x14ac:dyDescent="0.2">
      <c r="A258" s="61"/>
      <c r="B258" s="65" t="s">
        <v>350</v>
      </c>
      <c r="C258" s="6"/>
      <c r="D258" s="6"/>
      <c r="E258" s="8">
        <f t="shared" ref="E258:F258" si="75">IF(E243=SUM(E244:E247),1,0)</f>
        <v>1</v>
      </c>
      <c r="F258" s="8">
        <f t="shared" si="75"/>
        <v>1</v>
      </c>
      <c r="G258" s="60"/>
      <c r="H258" s="60"/>
      <c r="I258" s="60"/>
      <c r="J258" s="60"/>
      <c r="K258" s="60"/>
      <c r="L258" s="42"/>
      <c r="M258" s="42"/>
      <c r="N258" s="42"/>
      <c r="O258" s="42"/>
      <c r="P258" s="41"/>
      <c r="Q258" s="44"/>
      <c r="R258" s="60"/>
      <c r="S258" s="60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  <c r="AD258" s="60"/>
      <c r="AE258" s="60"/>
      <c r="AF258" s="60"/>
      <c r="AG258" s="60"/>
      <c r="AH258" s="60"/>
      <c r="AI258" s="60"/>
      <c r="AJ258" s="60"/>
      <c r="AK258" s="60"/>
      <c r="AL258" s="60"/>
      <c r="AM258" s="60"/>
      <c r="AN258" s="60"/>
      <c r="AO258" s="60"/>
      <c r="AP258" s="60"/>
      <c r="AQ258" s="60"/>
      <c r="AR258" s="60"/>
      <c r="AS258" s="60"/>
      <c r="AT258" s="60"/>
    </row>
    <row r="259" spans="1:46" x14ac:dyDescent="0.2">
      <c r="A259" s="37"/>
      <c r="B259" s="37"/>
      <c r="C259" s="37"/>
      <c r="D259" s="37"/>
      <c r="E259" s="37"/>
      <c r="F259" s="37"/>
      <c r="G259" s="37"/>
      <c r="H259" s="37"/>
      <c r="I259" s="72"/>
      <c r="J259" s="72"/>
      <c r="K259" s="37"/>
      <c r="L259" s="42"/>
      <c r="M259" s="42"/>
      <c r="N259" s="42"/>
      <c r="O259" s="42"/>
      <c r="P259" s="41"/>
      <c r="Q259" s="44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F259" s="37"/>
      <c r="AG259" s="37"/>
      <c r="AH259" s="37"/>
      <c r="AI259" s="37"/>
      <c r="AJ259" s="37"/>
      <c r="AK259" s="37"/>
      <c r="AL259" s="37"/>
      <c r="AM259" s="37"/>
      <c r="AN259" s="37"/>
      <c r="AO259" s="37"/>
      <c r="AP259" s="37"/>
      <c r="AQ259" s="37"/>
      <c r="AR259" s="37"/>
      <c r="AS259" s="37"/>
      <c r="AT259" s="37"/>
    </row>
    <row r="260" spans="1:46" x14ac:dyDescent="0.2">
      <c r="A260" s="12" t="s">
        <v>268</v>
      </c>
      <c r="B260" s="12" t="s">
        <v>0</v>
      </c>
      <c r="C260" s="12" t="s">
        <v>269</v>
      </c>
      <c r="D260" s="12" t="s">
        <v>270</v>
      </c>
      <c r="E260" s="12" t="s">
        <v>271</v>
      </c>
      <c r="F260" s="12" t="s">
        <v>272</v>
      </c>
      <c r="G260" s="37"/>
      <c r="H260" s="37"/>
      <c r="I260" s="72"/>
      <c r="J260" s="72"/>
      <c r="K260" s="37"/>
      <c r="L260" s="42"/>
      <c r="M260" s="42"/>
      <c r="N260" s="42"/>
      <c r="O260" s="42"/>
      <c r="P260" s="41"/>
      <c r="Q260" s="44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F260" s="37"/>
      <c r="AG260" s="37"/>
      <c r="AH260" s="37"/>
      <c r="AI260" s="37"/>
      <c r="AJ260" s="37"/>
      <c r="AK260" s="37"/>
      <c r="AL260" s="37"/>
      <c r="AM260" s="37"/>
      <c r="AN260" s="37"/>
      <c r="AO260" s="37"/>
      <c r="AP260" s="37"/>
      <c r="AQ260" s="37"/>
      <c r="AR260" s="37"/>
      <c r="AS260" s="37"/>
      <c r="AT260" s="37"/>
    </row>
    <row r="261" spans="1:46" x14ac:dyDescent="0.2">
      <c r="A261" s="50">
        <v>6</v>
      </c>
      <c r="B261" s="47" t="s">
        <v>88</v>
      </c>
      <c r="C261" s="56"/>
      <c r="D261" s="56"/>
      <c r="E261" s="56"/>
      <c r="F261" s="56"/>
      <c r="G261" s="37"/>
      <c r="H261" s="37" t="str">
        <f t="shared" si="60"/>
        <v>Voer een getal in (bij n.v.t. NA invullen)</v>
      </c>
      <c r="I261" s="72" t="str">
        <f>CONCATENATE(L261,M261,N261,O261)</f>
        <v/>
      </c>
      <c r="J261" s="72"/>
      <c r="K261" s="37"/>
      <c r="L261" s="42" t="str">
        <f>IF(AND(NOT(ISBLANK(C261)),NOT(ISBLANK(D261))),IF(C261&gt;0,IF(D261&gt;0, "","pva must be &gt;0,"),IF(D261&gt;0, "Pvo must be &gt;0,","")),"")</f>
        <v/>
      </c>
      <c r="M261" s="42" t="str">
        <f>IF(AND(NOT(ISBLANK(E261)),NOT(ISBLANK(F261))),IF(E261&gt;0,IF(F261&gt;0, "","Fva must be &gt;0,"),IF(F261&gt;0, "Fvo must be &gt;0,","")),"")</f>
        <v/>
      </c>
      <c r="N261" s="42" t="str">
        <f>IF(C261&gt;=E261,"","Fvo can not be bigger than Pvo,")</f>
        <v/>
      </c>
      <c r="O261" s="42" t="str">
        <f>IF(D261&gt;=F261,"","Fva can not be higher than Pva")</f>
        <v/>
      </c>
      <c r="P261" s="41"/>
      <c r="Q261" s="44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F261" s="37"/>
      <c r="AG261" s="37"/>
      <c r="AH261" s="37"/>
      <c r="AI261" s="37"/>
      <c r="AJ261" s="37"/>
      <c r="AK261" s="37"/>
      <c r="AL261" s="37"/>
      <c r="AM261" s="37"/>
      <c r="AN261" s="37"/>
      <c r="AO261" s="37"/>
      <c r="AP261" s="37"/>
      <c r="AQ261" s="37"/>
      <c r="AR261" s="37"/>
      <c r="AS261" s="37"/>
      <c r="AT261" s="37"/>
    </row>
    <row r="262" spans="1:46" x14ac:dyDescent="0.2">
      <c r="A262" s="53" t="s">
        <v>264</v>
      </c>
      <c r="B262" s="48" t="s">
        <v>89</v>
      </c>
      <c r="C262" s="56"/>
      <c r="D262" s="56"/>
      <c r="E262" s="56"/>
      <c r="F262" s="56"/>
      <c r="G262" s="37"/>
      <c r="H262" s="37" t="str">
        <f t="shared" si="60"/>
        <v>Voer een getal in (bij n.v.t. NA invullen)</v>
      </c>
      <c r="I262" s="72" t="str">
        <f>CONCATENATE(L262,M262,N262,O262)</f>
        <v/>
      </c>
      <c r="J262" s="72"/>
      <c r="K262" s="37"/>
      <c r="L262" s="42" t="str">
        <f>IF(AND(NOT(ISBLANK(C262)),NOT(ISBLANK(D262))),IF(C262&gt;0,IF(D262&gt;0, "","pva must be &gt;0,"),IF(D262&gt;0, "Pvo must be &gt;0,","")),"")</f>
        <v/>
      </c>
      <c r="M262" s="42" t="str">
        <f>IF(AND(NOT(ISBLANK(E262)),NOT(ISBLANK(F262))),IF(E262&gt;0,IF(F262&gt;0, "","Fva must be &gt;0,"),IF(F262&gt;0, "Fvo must be &gt;0,","")),"")</f>
        <v/>
      </c>
      <c r="N262" s="42" t="str">
        <f>IF(C262&gt;=E262,"","Fvo can not be bigger than Pvo,")</f>
        <v/>
      </c>
      <c r="O262" s="42" t="str">
        <f>IF(D262&gt;=F262,"","Fva can not be higher than Pva")</f>
        <v/>
      </c>
      <c r="P262" s="41"/>
      <c r="Q262" s="44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F262" s="37"/>
      <c r="AG262" s="37"/>
      <c r="AH262" s="37"/>
      <c r="AI262" s="37"/>
      <c r="AJ262" s="37"/>
      <c r="AK262" s="37"/>
      <c r="AL262" s="37"/>
      <c r="AM262" s="37"/>
      <c r="AN262" s="37"/>
      <c r="AO262" s="37"/>
      <c r="AP262" s="37"/>
      <c r="AQ262" s="37"/>
      <c r="AR262" s="37"/>
      <c r="AS262" s="37"/>
      <c r="AT262" s="37"/>
    </row>
    <row r="263" spans="1:46" x14ac:dyDescent="0.2">
      <c r="A263" s="53" t="s">
        <v>103</v>
      </c>
      <c r="B263" s="46" t="s">
        <v>90</v>
      </c>
      <c r="C263" s="56"/>
      <c r="D263" s="56"/>
      <c r="E263" s="56"/>
      <c r="F263" s="56"/>
      <c r="G263" s="37"/>
      <c r="H263" s="37" t="str">
        <f t="shared" si="60"/>
        <v>Voer een getal in (bij n.v.t. NA invullen)</v>
      </c>
      <c r="I263" s="72" t="str">
        <f>CONCATENATE(L263,M263,N263,O263)</f>
        <v/>
      </c>
      <c r="J263" s="72"/>
      <c r="K263" s="37"/>
      <c r="L263" s="42" t="str">
        <f>IF(AND(NOT(ISBLANK(C263)),NOT(ISBLANK(D263))),IF(C263&gt;0,IF(D263&gt;0, "","pva must be &gt;0,"),IF(D263&gt;0, "Pvo must be &gt;0,","")),"")</f>
        <v/>
      </c>
      <c r="M263" s="42" t="str">
        <f>IF(AND(NOT(ISBLANK(E263)),NOT(ISBLANK(F263))),IF(E263&gt;0,IF(F263&gt;0, "","Fva must be &gt;0,"),IF(F263&gt;0, "Fvo must be &gt;0,","")),"")</f>
        <v/>
      </c>
      <c r="N263" s="42" t="str">
        <f>IF(C263&gt;=E263,"","Fvo can not be bigger than Pvo,")</f>
        <v/>
      </c>
      <c r="O263" s="42" t="str">
        <f>IF(D263&gt;=F263,"","Fva can not be higher than Pva")</f>
        <v/>
      </c>
      <c r="P263" s="41"/>
      <c r="Q263" s="44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F263" s="37"/>
      <c r="AG263" s="37"/>
      <c r="AH263" s="37"/>
      <c r="AI263" s="37"/>
      <c r="AJ263" s="37"/>
      <c r="AK263" s="37"/>
      <c r="AL263" s="37"/>
      <c r="AM263" s="37"/>
      <c r="AN263" s="37"/>
      <c r="AO263" s="37"/>
      <c r="AP263" s="37"/>
      <c r="AQ263" s="37"/>
      <c r="AR263" s="37"/>
      <c r="AS263" s="37"/>
      <c r="AT263" s="37"/>
    </row>
    <row r="264" spans="1:46" x14ac:dyDescent="0.2">
      <c r="A264" s="6"/>
      <c r="B264" s="46" t="s">
        <v>36</v>
      </c>
      <c r="C264" s="6"/>
      <c r="D264" s="6"/>
      <c r="E264" s="6"/>
      <c r="F264" s="6"/>
      <c r="G264" s="37"/>
      <c r="H264" s="37"/>
      <c r="I264" s="72"/>
      <c r="J264" s="72"/>
      <c r="K264" s="37"/>
      <c r="L264" s="42"/>
      <c r="M264" s="42"/>
      <c r="N264" s="42"/>
      <c r="O264" s="42"/>
      <c r="P264" s="41"/>
      <c r="Q264" s="44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F264" s="37"/>
      <c r="AG264" s="37"/>
      <c r="AH264" s="37"/>
      <c r="AI264" s="37"/>
      <c r="AJ264" s="37"/>
      <c r="AK264" s="37"/>
      <c r="AL264" s="37"/>
      <c r="AM264" s="37"/>
      <c r="AN264" s="37"/>
      <c r="AO264" s="37"/>
      <c r="AP264" s="37"/>
      <c r="AQ264" s="37"/>
      <c r="AR264" s="37"/>
      <c r="AS264" s="37"/>
      <c r="AT264" s="37"/>
    </row>
    <row r="265" spans="1:46" x14ac:dyDescent="0.2">
      <c r="A265" s="51" t="s">
        <v>104</v>
      </c>
      <c r="B265" s="46" t="s">
        <v>37</v>
      </c>
      <c r="C265" s="6"/>
      <c r="D265" s="6"/>
      <c r="E265" s="56"/>
      <c r="F265" s="56"/>
      <c r="G265" s="37"/>
      <c r="H265" s="37" t="str">
        <f>IF(OR(AND(E265="NA",F265="NA"),AND(ISNUMBER(E265),ISNUMBER(F265))),"","Voer een getal in (bij n.v.t. NA invullen)")</f>
        <v>Voer een getal in (bij n.v.t. NA invullen)</v>
      </c>
      <c r="I265" s="72" t="str">
        <f>CONCATENATE(L265,M265,N265,O265)</f>
        <v/>
      </c>
      <c r="J265" s="72"/>
      <c r="K265" s="37"/>
      <c r="L265" s="42" t="str">
        <f>IF(AND(NOT(ISBLANK(C265)),NOT(ISBLANK(D265))),IF(C265&gt;0,IF(D265&gt;0, "","pva must be &gt;0,"),IF(D265&gt;0, "Pvo must be &gt;0,","")),"")</f>
        <v/>
      </c>
      <c r="M265" s="42" t="str">
        <f>IF(AND(NOT(ISBLANK(E265)),NOT(ISBLANK(F265))),IF(E265&gt;0,IF(F265&gt;0, "","Fva must be &gt;0,"),IF(F265&gt;0, "Fvo must be &gt;0,","")),"")</f>
        <v/>
      </c>
      <c r="N265" s="42"/>
      <c r="O265" s="42"/>
      <c r="P265" s="41"/>
      <c r="Q265" s="44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F265" s="37"/>
      <c r="AG265" s="37"/>
      <c r="AH265" s="37"/>
      <c r="AI265" s="37"/>
      <c r="AJ265" s="37"/>
      <c r="AK265" s="37"/>
      <c r="AL265" s="37"/>
      <c r="AM265" s="37"/>
      <c r="AN265" s="37"/>
      <c r="AO265" s="37"/>
      <c r="AP265" s="37"/>
      <c r="AQ265" s="37"/>
      <c r="AR265" s="37"/>
      <c r="AS265" s="37"/>
      <c r="AT265" s="37"/>
    </row>
    <row r="266" spans="1:46" x14ac:dyDescent="0.2">
      <c r="A266" s="51" t="s">
        <v>105</v>
      </c>
      <c r="B266" s="46" t="s">
        <v>38</v>
      </c>
      <c r="C266" s="6"/>
      <c r="D266" s="6"/>
      <c r="E266" s="56"/>
      <c r="F266" s="56"/>
      <c r="G266" s="37"/>
      <c r="H266" s="37" t="str">
        <f t="shared" ref="H266:H267" si="76">IF(OR(AND(E266="NA",F266="NA"),AND(ISNUMBER(E266),ISNUMBER(F266))),"","Voer een getal in (bij n.v.t. NA invullen)")</f>
        <v>Voer een getal in (bij n.v.t. NA invullen)</v>
      </c>
      <c r="I266" s="72" t="str">
        <f>CONCATENATE(L266,M266,N266,O266)</f>
        <v/>
      </c>
      <c r="J266" s="72"/>
      <c r="K266" s="37"/>
      <c r="L266" s="42" t="str">
        <f>IF(AND(NOT(ISBLANK(C266)),NOT(ISBLANK(D266))),IF(C266&gt;0,IF(D266&gt;0, "","pva must be &gt;0,"),IF(D266&gt;0, "Pvo must be &gt;0,","")),"")</f>
        <v/>
      </c>
      <c r="M266" s="42" t="str">
        <f>IF(AND(NOT(ISBLANK(E266)),NOT(ISBLANK(F266))),IF(E266&gt;0,IF(F266&gt;0, "","Fva must be &gt;0,"),IF(F266&gt;0, "Fvo must be &gt;0,","")),"")</f>
        <v/>
      </c>
      <c r="N266" s="42"/>
      <c r="O266" s="42"/>
      <c r="P266" s="41"/>
      <c r="Q266" s="44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F266" s="37"/>
      <c r="AG266" s="37"/>
      <c r="AH266" s="37"/>
      <c r="AI266" s="37"/>
      <c r="AJ266" s="37"/>
      <c r="AK266" s="37"/>
      <c r="AL266" s="37"/>
      <c r="AM266" s="37"/>
      <c r="AN266" s="37"/>
      <c r="AO266" s="37"/>
      <c r="AP266" s="37"/>
      <c r="AQ266" s="37"/>
      <c r="AR266" s="37"/>
      <c r="AS266" s="37"/>
      <c r="AT266" s="37"/>
    </row>
    <row r="267" spans="1:46" x14ac:dyDescent="0.2">
      <c r="A267" s="51" t="s">
        <v>106</v>
      </c>
      <c r="B267" s="46" t="s">
        <v>39</v>
      </c>
      <c r="C267" s="6"/>
      <c r="D267" s="6"/>
      <c r="E267" s="56"/>
      <c r="F267" s="56"/>
      <c r="G267" s="37"/>
      <c r="H267" s="37" t="str">
        <f t="shared" si="76"/>
        <v>Voer een getal in (bij n.v.t. NA invullen)</v>
      </c>
      <c r="I267" s="72" t="str">
        <f>CONCATENATE(L267,M267,N267,O267)</f>
        <v/>
      </c>
      <c r="J267" s="72"/>
      <c r="K267" s="37"/>
      <c r="L267" s="42" t="str">
        <f>IF(AND(NOT(ISBLANK(C267)),NOT(ISBLANK(D267))),IF(C267&gt;0,IF(D267&gt;0, "","pva must be &gt;0,"),IF(D267&gt;0, "Pvo must be &gt;0,","")),"")</f>
        <v/>
      </c>
      <c r="M267" s="42" t="str">
        <f>IF(AND(NOT(ISBLANK(E267)),NOT(ISBLANK(F267))),IF(E267&gt;0,IF(F267&gt;0, "","Fva must be &gt;0,"),IF(F267&gt;0, "Fvo must be &gt;0,","")),"")</f>
        <v/>
      </c>
      <c r="N267" s="42"/>
      <c r="O267" s="42"/>
      <c r="P267" s="41"/>
      <c r="Q267" s="44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F267" s="37"/>
      <c r="AG267" s="37"/>
      <c r="AH267" s="37"/>
      <c r="AI267" s="37"/>
      <c r="AJ267" s="37"/>
      <c r="AK267" s="37"/>
      <c r="AL267" s="37"/>
      <c r="AM267" s="37"/>
      <c r="AN267" s="37"/>
      <c r="AO267" s="37"/>
      <c r="AP267" s="37"/>
      <c r="AQ267" s="37"/>
      <c r="AR267" s="37"/>
      <c r="AS267" s="37"/>
      <c r="AT267" s="37"/>
    </row>
    <row r="268" spans="1:46" x14ac:dyDescent="0.2">
      <c r="A268" s="53" t="s">
        <v>107</v>
      </c>
      <c r="B268" s="46" t="s">
        <v>91</v>
      </c>
      <c r="C268" s="56"/>
      <c r="D268" s="56"/>
      <c r="E268" s="56"/>
      <c r="F268" s="56"/>
      <c r="G268" s="37"/>
      <c r="H268" s="37" t="str">
        <f t="shared" si="60"/>
        <v>Voer een getal in (bij n.v.t. NA invullen)</v>
      </c>
      <c r="I268" s="72"/>
      <c r="J268" s="72"/>
      <c r="K268" s="37"/>
      <c r="L268" s="42"/>
      <c r="M268" s="42"/>
      <c r="N268" s="42"/>
      <c r="O268" s="42"/>
      <c r="P268" s="41"/>
      <c r="Q268" s="44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F268" s="37"/>
      <c r="AG268" s="37"/>
      <c r="AH268" s="37"/>
      <c r="AI268" s="37"/>
      <c r="AJ268" s="37"/>
      <c r="AK268" s="37"/>
      <c r="AL268" s="37"/>
      <c r="AM268" s="37"/>
      <c r="AN268" s="37"/>
      <c r="AO268" s="37"/>
      <c r="AP268" s="37"/>
      <c r="AQ268" s="37"/>
      <c r="AR268" s="37"/>
      <c r="AS268" s="37"/>
      <c r="AT268" s="37"/>
    </row>
    <row r="269" spans="1:46" x14ac:dyDescent="0.2">
      <c r="A269" s="6"/>
      <c r="B269" s="46" t="s">
        <v>36</v>
      </c>
      <c r="C269" s="6"/>
      <c r="D269" s="6"/>
      <c r="E269" s="6"/>
      <c r="F269" s="6"/>
      <c r="G269" s="37"/>
      <c r="H269" s="37"/>
      <c r="I269" s="72"/>
      <c r="J269" s="72"/>
      <c r="K269" s="37"/>
      <c r="L269" s="42"/>
      <c r="M269" s="42"/>
      <c r="N269" s="42"/>
      <c r="O269" s="42"/>
      <c r="P269" s="41"/>
      <c r="Q269" s="44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F269" s="37"/>
      <c r="AG269" s="37"/>
      <c r="AH269" s="37"/>
      <c r="AI269" s="37"/>
      <c r="AJ269" s="37"/>
      <c r="AK269" s="37"/>
      <c r="AL269" s="37"/>
      <c r="AM269" s="37"/>
      <c r="AN269" s="37"/>
      <c r="AO269" s="37"/>
      <c r="AP269" s="37"/>
      <c r="AQ269" s="37"/>
      <c r="AR269" s="37"/>
      <c r="AS269" s="37"/>
      <c r="AT269" s="37"/>
    </row>
    <row r="270" spans="1:46" x14ac:dyDescent="0.2">
      <c r="A270" s="51" t="s">
        <v>108</v>
      </c>
      <c r="B270" s="46" t="s">
        <v>37</v>
      </c>
      <c r="C270" s="6"/>
      <c r="D270" s="6"/>
      <c r="E270" s="56"/>
      <c r="F270" s="56"/>
      <c r="G270" s="37"/>
      <c r="H270" s="37" t="str">
        <f>IF(OR(AND(E270="NA",F270="NA"),AND(ISNUMBER(E270),ISNUMBER(F270))),"","Voer een getal in (bij n.v.t. NA invullen)")</f>
        <v>Voer een getal in (bij n.v.t. NA invullen)</v>
      </c>
      <c r="I270" s="72" t="str">
        <f>CONCATENATE(L270,M270,N270,O270)</f>
        <v/>
      </c>
      <c r="J270" s="72"/>
      <c r="K270" s="37"/>
      <c r="L270" s="42" t="str">
        <f>IF(AND(NOT(ISBLANK(C270)),NOT(ISBLANK(D270))),IF(C270&gt;0,IF(D270&gt;0, "","pva must be &gt;0,"),IF(D270&gt;0, "Pvo must be &gt;0,","")),"")</f>
        <v/>
      </c>
      <c r="M270" s="42" t="str">
        <f>IF(AND(NOT(ISBLANK(E270)),NOT(ISBLANK(F270))),IF(E270&gt;0,IF(F270&gt;0, "","Fva must be &gt;0,"),IF(F270&gt;0, "Fvo must be &gt;0,","")),"")</f>
        <v/>
      </c>
      <c r="N270" s="42"/>
      <c r="O270" s="42"/>
      <c r="P270" s="41"/>
      <c r="Q270" s="44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F270" s="37"/>
      <c r="AG270" s="37"/>
      <c r="AH270" s="37"/>
      <c r="AI270" s="37"/>
      <c r="AJ270" s="37"/>
      <c r="AK270" s="37"/>
      <c r="AL270" s="37"/>
      <c r="AM270" s="37"/>
      <c r="AN270" s="37"/>
      <c r="AO270" s="37"/>
      <c r="AP270" s="37"/>
      <c r="AQ270" s="37"/>
      <c r="AR270" s="37"/>
      <c r="AS270" s="37"/>
      <c r="AT270" s="37"/>
    </row>
    <row r="271" spans="1:46" x14ac:dyDescent="0.2">
      <c r="A271" s="51" t="s">
        <v>109</v>
      </c>
      <c r="B271" s="46" t="s">
        <v>38</v>
      </c>
      <c r="C271" s="6"/>
      <c r="D271" s="6"/>
      <c r="E271" s="56"/>
      <c r="F271" s="56"/>
      <c r="G271" s="37"/>
      <c r="H271" s="37" t="str">
        <f t="shared" ref="H271:H272" si="77">IF(OR(AND(E271="NA",F271="NA"),AND(ISNUMBER(E271),ISNUMBER(F271))),"","Voer een getal in (bij n.v.t. NA invullen)")</f>
        <v>Voer een getal in (bij n.v.t. NA invullen)</v>
      </c>
      <c r="I271" s="72" t="str">
        <f>CONCATENATE(L271,M271,N271,O271)</f>
        <v/>
      </c>
      <c r="J271" s="72"/>
      <c r="K271" s="37"/>
      <c r="L271" s="42" t="str">
        <f>IF(AND(NOT(ISBLANK(C271)),NOT(ISBLANK(D271))),IF(C271&gt;0,IF(D271&gt;0, "","pva must be &gt;0,"),IF(D271&gt;0, "Pvo must be &gt;0,","")),"")</f>
        <v/>
      </c>
      <c r="M271" s="42" t="str">
        <f>IF(AND(NOT(ISBLANK(E271)),NOT(ISBLANK(F271))),IF(E271&gt;0,IF(F271&gt;0, "","Fva must be &gt;0,"),IF(F271&gt;0, "Fvo must be &gt;0,","")),"")</f>
        <v/>
      </c>
      <c r="N271" s="42"/>
      <c r="O271" s="42"/>
      <c r="P271" s="41"/>
      <c r="Q271" s="44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F271" s="37"/>
      <c r="AG271" s="37"/>
      <c r="AH271" s="37"/>
      <c r="AI271" s="37"/>
      <c r="AJ271" s="37"/>
      <c r="AK271" s="37"/>
      <c r="AL271" s="37"/>
      <c r="AM271" s="37"/>
      <c r="AN271" s="37"/>
      <c r="AO271" s="37"/>
      <c r="AP271" s="37"/>
      <c r="AQ271" s="37"/>
      <c r="AR271" s="37"/>
      <c r="AS271" s="37"/>
      <c r="AT271" s="37"/>
    </row>
    <row r="272" spans="1:46" x14ac:dyDescent="0.2">
      <c r="A272" s="51" t="s">
        <v>110</v>
      </c>
      <c r="B272" s="46" t="s">
        <v>39</v>
      </c>
      <c r="C272" s="6"/>
      <c r="D272" s="6"/>
      <c r="E272" s="56"/>
      <c r="F272" s="56"/>
      <c r="G272" s="37"/>
      <c r="H272" s="37" t="str">
        <f t="shared" si="77"/>
        <v>Voer een getal in (bij n.v.t. NA invullen)</v>
      </c>
      <c r="I272" s="72" t="str">
        <f>CONCATENATE(L272,M272,N272,O272)</f>
        <v/>
      </c>
      <c r="J272" s="72"/>
      <c r="K272" s="37"/>
      <c r="L272" s="42" t="str">
        <f>IF(AND(NOT(ISBLANK(C272)),NOT(ISBLANK(D272))),IF(C272&gt;0,IF(D272&gt;0, "","pva must be &gt;0,"),IF(D272&gt;0, "Pvo must be &gt;0,","")),"")</f>
        <v/>
      </c>
      <c r="M272" s="42" t="str">
        <f>IF(AND(NOT(ISBLANK(E272)),NOT(ISBLANK(F272))),IF(E272&gt;0,IF(F272&gt;0, "","Fva must be &gt;0,"),IF(F272&gt;0, "Fvo must be &gt;0,","")),"")</f>
        <v/>
      </c>
      <c r="N272" s="42"/>
      <c r="O272" s="42"/>
      <c r="P272" s="41"/>
      <c r="Q272" s="44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F272" s="37"/>
      <c r="AG272" s="37"/>
      <c r="AH272" s="37"/>
      <c r="AI272" s="37"/>
      <c r="AJ272" s="37"/>
      <c r="AK272" s="37"/>
      <c r="AL272" s="37"/>
      <c r="AM272" s="37"/>
      <c r="AN272" s="37"/>
      <c r="AO272" s="37"/>
      <c r="AP272" s="37"/>
      <c r="AQ272" s="37"/>
      <c r="AR272" s="37"/>
      <c r="AS272" s="37"/>
      <c r="AT272" s="37"/>
    </row>
    <row r="273" spans="1:46" x14ac:dyDescent="0.2">
      <c r="A273" s="6"/>
      <c r="B273" s="46" t="s">
        <v>49</v>
      </c>
      <c r="C273" s="6"/>
      <c r="D273" s="6"/>
      <c r="E273" s="6"/>
      <c r="F273" s="6"/>
      <c r="G273" s="37"/>
      <c r="H273" s="37"/>
      <c r="I273" s="72"/>
      <c r="J273" s="72"/>
      <c r="K273" s="37"/>
      <c r="L273" s="42"/>
      <c r="M273" s="42"/>
      <c r="N273" s="42"/>
      <c r="O273" s="42"/>
      <c r="P273" s="41"/>
      <c r="Q273" s="44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F273" s="37"/>
      <c r="AG273" s="37"/>
      <c r="AH273" s="37"/>
      <c r="AI273" s="37"/>
      <c r="AJ273" s="37"/>
      <c r="AK273" s="37"/>
      <c r="AL273" s="37"/>
      <c r="AM273" s="37"/>
      <c r="AN273" s="37"/>
      <c r="AO273" s="37"/>
      <c r="AP273" s="37"/>
      <c r="AQ273" s="37"/>
      <c r="AR273" s="37"/>
      <c r="AS273" s="37"/>
      <c r="AT273" s="37"/>
    </row>
    <row r="274" spans="1:46" x14ac:dyDescent="0.2">
      <c r="A274" s="51" t="s">
        <v>111</v>
      </c>
      <c r="B274" s="46" t="s">
        <v>42</v>
      </c>
      <c r="C274" s="56"/>
      <c r="D274" s="56"/>
      <c r="E274" s="56"/>
      <c r="F274" s="56"/>
      <c r="G274" s="37"/>
      <c r="H274" s="37" t="str">
        <f t="shared" si="60"/>
        <v>Voer een getal in (bij n.v.t. NA invullen)</v>
      </c>
      <c r="I274" s="72" t="str">
        <f t="shared" ref="I274:I283" si="78">CONCATENATE(L274,M274,N274,O274)</f>
        <v/>
      </c>
      <c r="J274" s="72"/>
      <c r="K274" s="37"/>
      <c r="L274" s="42" t="str">
        <f t="shared" ref="L274:L279" si="79">IF(AND(NOT(ISBLANK(C274)),NOT(ISBLANK(D274))),IF(C274&gt;0,IF(D274&gt;0, "","pva must be &gt;0,"),IF(D274&gt;0, "Pvo must be &gt;0,","")),"")</f>
        <v/>
      </c>
      <c r="M274" s="42" t="str">
        <f t="shared" ref="M274:M279" si="80">IF(AND(NOT(ISBLANK(E274)),NOT(ISBLANK(F274))),IF(E274&gt;0,IF(F274&gt;0, "","Fva must be &gt;0,"),IF(F274&gt;0, "Fvo must be &gt;0,","")),"")</f>
        <v/>
      </c>
      <c r="N274" s="42" t="str">
        <f t="shared" ref="N274:N279" si="81">IF(C274&gt;=E274,"","Fvo can not be bigger than Pvo,")</f>
        <v/>
      </c>
      <c r="O274" s="42" t="str">
        <f t="shared" ref="O274:O279" si="82">IF(D274&gt;=F274,"","Fva can not be higher than Pva")</f>
        <v/>
      </c>
      <c r="P274" s="41"/>
      <c r="Q274" s="44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F274" s="37"/>
      <c r="AG274" s="37"/>
      <c r="AH274" s="37"/>
      <c r="AI274" s="37"/>
      <c r="AJ274" s="37"/>
      <c r="AK274" s="37"/>
      <c r="AL274" s="37"/>
      <c r="AM274" s="37"/>
      <c r="AN274" s="37"/>
      <c r="AO274" s="37"/>
      <c r="AP274" s="37"/>
      <c r="AQ274" s="37"/>
      <c r="AR274" s="37"/>
      <c r="AS274" s="37"/>
      <c r="AT274" s="37"/>
    </row>
    <row r="275" spans="1:46" x14ac:dyDescent="0.2">
      <c r="A275" s="51" t="s">
        <v>112</v>
      </c>
      <c r="B275" s="46" t="s">
        <v>44</v>
      </c>
      <c r="C275" s="56"/>
      <c r="D275" s="56"/>
      <c r="E275" s="56"/>
      <c r="F275" s="56"/>
      <c r="G275" s="37"/>
      <c r="H275" s="37" t="str">
        <f t="shared" si="60"/>
        <v>Voer een getal in (bij n.v.t. NA invullen)</v>
      </c>
      <c r="I275" s="72" t="str">
        <f t="shared" si="78"/>
        <v/>
      </c>
      <c r="J275" s="72"/>
      <c r="K275" s="37"/>
      <c r="L275" s="42" t="str">
        <f t="shared" si="79"/>
        <v/>
      </c>
      <c r="M275" s="42" t="str">
        <f t="shared" si="80"/>
        <v/>
      </c>
      <c r="N275" s="42" t="str">
        <f t="shared" si="81"/>
        <v/>
      </c>
      <c r="O275" s="42" t="str">
        <f t="shared" si="82"/>
        <v/>
      </c>
      <c r="P275" s="41"/>
      <c r="Q275" s="44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F275" s="37"/>
      <c r="AG275" s="37"/>
      <c r="AH275" s="37"/>
      <c r="AI275" s="37"/>
      <c r="AJ275" s="37"/>
      <c r="AK275" s="37"/>
      <c r="AL275" s="37"/>
      <c r="AM275" s="37"/>
      <c r="AN275" s="37"/>
      <c r="AO275" s="37"/>
      <c r="AP275" s="37"/>
      <c r="AQ275" s="37"/>
      <c r="AR275" s="37"/>
      <c r="AS275" s="37"/>
      <c r="AT275" s="37"/>
    </row>
    <row r="276" spans="1:46" x14ac:dyDescent="0.2">
      <c r="A276" s="51" t="s">
        <v>113</v>
      </c>
      <c r="B276" s="46" t="s">
        <v>45</v>
      </c>
      <c r="C276" s="56"/>
      <c r="D276" s="56"/>
      <c r="E276" s="56"/>
      <c r="F276" s="56"/>
      <c r="G276" s="37"/>
      <c r="H276" s="37" t="str">
        <f t="shared" si="60"/>
        <v>Voer een getal in (bij n.v.t. NA invullen)</v>
      </c>
      <c r="I276" s="72" t="str">
        <f t="shared" si="78"/>
        <v/>
      </c>
      <c r="J276" s="72"/>
      <c r="K276" s="37"/>
      <c r="L276" s="42" t="str">
        <f t="shared" si="79"/>
        <v/>
      </c>
      <c r="M276" s="42" t="str">
        <f t="shared" si="80"/>
        <v/>
      </c>
      <c r="N276" s="42" t="str">
        <f t="shared" si="81"/>
        <v/>
      </c>
      <c r="O276" s="42" t="str">
        <f t="shared" si="82"/>
        <v/>
      </c>
      <c r="P276" s="41"/>
      <c r="Q276" s="44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F276" s="37"/>
      <c r="AG276" s="37"/>
      <c r="AH276" s="37"/>
      <c r="AI276" s="37"/>
      <c r="AJ276" s="37"/>
      <c r="AK276" s="37"/>
      <c r="AL276" s="37"/>
      <c r="AM276" s="37"/>
      <c r="AN276" s="37"/>
      <c r="AO276" s="37"/>
      <c r="AP276" s="37"/>
      <c r="AQ276" s="37"/>
      <c r="AR276" s="37"/>
      <c r="AS276" s="37"/>
      <c r="AT276" s="37"/>
    </row>
    <row r="277" spans="1:46" x14ac:dyDescent="0.2">
      <c r="A277" s="51" t="s">
        <v>114</v>
      </c>
      <c r="B277" s="46" t="s">
        <v>92</v>
      </c>
      <c r="C277" s="56"/>
      <c r="D277" s="56"/>
      <c r="E277" s="56"/>
      <c r="F277" s="56"/>
      <c r="G277" s="37"/>
      <c r="H277" s="37" t="str">
        <f t="shared" si="60"/>
        <v>Voer een getal in (bij n.v.t. NA invullen)</v>
      </c>
      <c r="I277" s="72" t="str">
        <f t="shared" si="78"/>
        <v/>
      </c>
      <c r="J277" s="72"/>
      <c r="K277" s="37"/>
      <c r="L277" s="42" t="str">
        <f t="shared" si="79"/>
        <v/>
      </c>
      <c r="M277" s="42" t="str">
        <f t="shared" si="80"/>
        <v/>
      </c>
      <c r="N277" s="42" t="str">
        <f t="shared" si="81"/>
        <v/>
      </c>
      <c r="O277" s="42" t="str">
        <f t="shared" si="82"/>
        <v/>
      </c>
      <c r="P277" s="41"/>
      <c r="Q277" s="44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F277" s="37"/>
      <c r="AG277" s="37"/>
      <c r="AH277" s="37"/>
      <c r="AI277" s="37"/>
      <c r="AJ277" s="37"/>
      <c r="AK277" s="37"/>
      <c r="AL277" s="37"/>
      <c r="AM277" s="37"/>
      <c r="AN277" s="37"/>
      <c r="AO277" s="37"/>
      <c r="AP277" s="37"/>
      <c r="AQ277" s="37"/>
      <c r="AR277" s="37"/>
      <c r="AS277" s="37"/>
      <c r="AT277" s="37"/>
    </row>
    <row r="278" spans="1:46" x14ac:dyDescent="0.2">
      <c r="A278" s="51" t="s">
        <v>115</v>
      </c>
      <c r="B278" s="46" t="s">
        <v>46</v>
      </c>
      <c r="C278" s="56"/>
      <c r="D278" s="56"/>
      <c r="E278" s="56"/>
      <c r="F278" s="56"/>
      <c r="G278" s="37"/>
      <c r="H278" s="37" t="str">
        <f t="shared" si="60"/>
        <v>Voer een getal in (bij n.v.t. NA invullen)</v>
      </c>
      <c r="I278" s="72" t="str">
        <f t="shared" si="78"/>
        <v/>
      </c>
      <c r="J278" s="72"/>
      <c r="K278" s="37"/>
      <c r="L278" s="42" t="str">
        <f t="shared" si="79"/>
        <v/>
      </c>
      <c r="M278" s="42" t="str">
        <f t="shared" si="80"/>
        <v/>
      </c>
      <c r="N278" s="42" t="str">
        <f t="shared" si="81"/>
        <v/>
      </c>
      <c r="O278" s="42" t="str">
        <f t="shared" si="82"/>
        <v/>
      </c>
      <c r="P278" s="41"/>
      <c r="Q278" s="44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F278" s="37"/>
      <c r="AG278" s="37"/>
      <c r="AH278" s="37"/>
      <c r="AI278" s="37"/>
      <c r="AJ278" s="37"/>
      <c r="AK278" s="37"/>
      <c r="AL278" s="37"/>
      <c r="AM278" s="37"/>
      <c r="AN278" s="37"/>
      <c r="AO278" s="37"/>
      <c r="AP278" s="37"/>
      <c r="AQ278" s="37"/>
      <c r="AR278" s="37"/>
      <c r="AS278" s="37"/>
      <c r="AT278" s="37"/>
    </row>
    <row r="279" spans="1:46" x14ac:dyDescent="0.2">
      <c r="A279" s="51" t="s">
        <v>116</v>
      </c>
      <c r="B279" s="46" t="s">
        <v>47</v>
      </c>
      <c r="C279" s="56"/>
      <c r="D279" s="56"/>
      <c r="E279" s="56"/>
      <c r="F279" s="56"/>
      <c r="G279" s="37"/>
      <c r="H279" s="37" t="str">
        <f t="shared" si="60"/>
        <v>Voer een getal in (bij n.v.t. NA invullen)</v>
      </c>
      <c r="I279" s="72" t="str">
        <f t="shared" si="78"/>
        <v/>
      </c>
      <c r="J279" s="72"/>
      <c r="K279" s="37"/>
      <c r="L279" s="42" t="str">
        <f t="shared" si="79"/>
        <v/>
      </c>
      <c r="M279" s="42" t="str">
        <f t="shared" si="80"/>
        <v/>
      </c>
      <c r="N279" s="42" t="str">
        <f t="shared" si="81"/>
        <v/>
      </c>
      <c r="O279" s="42" t="str">
        <f t="shared" si="82"/>
        <v/>
      </c>
      <c r="P279" s="41"/>
      <c r="Q279" s="44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F279" s="37"/>
      <c r="AG279" s="37"/>
      <c r="AH279" s="37"/>
      <c r="AI279" s="37"/>
      <c r="AJ279" s="37"/>
      <c r="AK279" s="37"/>
      <c r="AL279" s="37"/>
      <c r="AM279" s="37"/>
      <c r="AN279" s="37"/>
      <c r="AO279" s="37"/>
      <c r="AP279" s="37"/>
      <c r="AQ279" s="37"/>
      <c r="AR279" s="37"/>
      <c r="AS279" s="37"/>
      <c r="AT279" s="37"/>
    </row>
    <row r="280" spans="1:46" x14ac:dyDescent="0.2">
      <c r="A280" s="51" t="s">
        <v>325</v>
      </c>
      <c r="B280" s="46" t="s">
        <v>320</v>
      </c>
      <c r="C280" s="56"/>
      <c r="D280" s="56"/>
      <c r="E280" s="56"/>
      <c r="F280" s="56"/>
      <c r="G280" s="60"/>
      <c r="H280" s="60" t="str">
        <f t="shared" si="60"/>
        <v>Voer een getal in (bij n.v.t. NA invullen)</v>
      </c>
      <c r="I280" s="60"/>
      <c r="J280" s="60"/>
      <c r="K280" s="60"/>
      <c r="L280" s="42"/>
      <c r="M280" s="42"/>
      <c r="N280" s="42"/>
      <c r="O280" s="42"/>
      <c r="P280" s="41"/>
      <c r="Q280" s="44"/>
      <c r="R280" s="60"/>
      <c r="S280" s="60"/>
      <c r="T280" s="60"/>
      <c r="U280" s="60"/>
      <c r="V280" s="60"/>
      <c r="W280" s="60"/>
      <c r="X280" s="60"/>
      <c r="Y280" s="60"/>
      <c r="Z280" s="60"/>
      <c r="AA280" s="60"/>
      <c r="AB280" s="60"/>
      <c r="AC280" s="60"/>
      <c r="AD280" s="60"/>
      <c r="AE280" s="60"/>
      <c r="AF280" s="60"/>
      <c r="AG280" s="60"/>
      <c r="AH280" s="60"/>
      <c r="AI280" s="60"/>
      <c r="AJ280" s="60"/>
      <c r="AK280" s="60"/>
      <c r="AL280" s="60"/>
      <c r="AM280" s="60"/>
      <c r="AN280" s="60"/>
      <c r="AO280" s="60"/>
      <c r="AP280" s="60"/>
      <c r="AQ280" s="60"/>
      <c r="AR280" s="60"/>
      <c r="AS280" s="60"/>
      <c r="AT280" s="60"/>
    </row>
    <row r="281" spans="1:46" x14ac:dyDescent="0.2">
      <c r="A281" s="51" t="s">
        <v>326</v>
      </c>
      <c r="B281" s="46" t="s">
        <v>75</v>
      </c>
      <c r="C281" s="56"/>
      <c r="D281" s="56"/>
      <c r="E281" s="56"/>
      <c r="F281" s="56"/>
      <c r="G281" s="60"/>
      <c r="H281" s="60" t="str">
        <f t="shared" si="60"/>
        <v>Voer een getal in (bij n.v.t. NA invullen)</v>
      </c>
      <c r="I281" s="60"/>
      <c r="J281" s="60"/>
      <c r="K281" s="60"/>
      <c r="L281" s="42"/>
      <c r="M281" s="42"/>
      <c r="N281" s="42"/>
      <c r="O281" s="42"/>
      <c r="P281" s="41"/>
      <c r="Q281" s="44"/>
      <c r="R281" s="60"/>
      <c r="S281" s="60"/>
      <c r="T281" s="60"/>
      <c r="U281" s="60"/>
      <c r="V281" s="60"/>
      <c r="W281" s="60"/>
      <c r="X281" s="60"/>
      <c r="Y281" s="60"/>
      <c r="Z281" s="60"/>
      <c r="AA281" s="60"/>
      <c r="AB281" s="60"/>
      <c r="AC281" s="60"/>
      <c r="AD281" s="60"/>
      <c r="AE281" s="60"/>
      <c r="AF281" s="60"/>
      <c r="AG281" s="60"/>
      <c r="AH281" s="60"/>
      <c r="AI281" s="60"/>
      <c r="AJ281" s="60"/>
      <c r="AK281" s="60"/>
      <c r="AL281" s="60"/>
      <c r="AM281" s="60"/>
      <c r="AN281" s="60"/>
      <c r="AO281" s="60"/>
      <c r="AP281" s="60"/>
      <c r="AQ281" s="60"/>
      <c r="AR281" s="60"/>
      <c r="AS281" s="60"/>
      <c r="AT281" s="60"/>
    </row>
    <row r="282" spans="1:46" x14ac:dyDescent="0.2">
      <c r="A282" s="53" t="s">
        <v>265</v>
      </c>
      <c r="B282" s="46" t="s">
        <v>93</v>
      </c>
      <c r="C282" s="56"/>
      <c r="D282" s="56"/>
      <c r="E282" s="56"/>
      <c r="F282" s="56"/>
      <c r="G282" s="37"/>
      <c r="H282" s="37" t="str">
        <f t="shared" si="60"/>
        <v>Voer een getal in (bij n.v.t. NA invullen)</v>
      </c>
      <c r="I282" s="72" t="str">
        <f t="shared" si="78"/>
        <v/>
      </c>
      <c r="J282" s="72"/>
      <c r="K282" s="37"/>
      <c r="L282" s="42" t="str">
        <f>IF(AND(NOT(ISBLANK(C282)),NOT(ISBLANK(D282))),IF(C282&gt;0,IF(D282&gt;0, "","pva must be &gt;0,"),IF(D282&gt;0, "Pvo must be &gt;0,","")),"")</f>
        <v/>
      </c>
      <c r="M282" s="42" t="str">
        <f>IF(AND(NOT(ISBLANK(E282)),NOT(ISBLANK(F282))),IF(E282&gt;0,IF(F282&gt;0, "","Fva must be &gt;0,"),IF(F282&gt;0, "Fvo must be &gt;0,","")),"")</f>
        <v/>
      </c>
      <c r="N282" s="42" t="str">
        <f>IF(C282&gt;=E282,"","Fvo can not be bigger than Pvo,")</f>
        <v/>
      </c>
      <c r="O282" s="42" t="str">
        <f>IF(D282&gt;=F282,"","Fva can not be higher than Pva")</f>
        <v/>
      </c>
      <c r="P282" s="41"/>
      <c r="Q282" s="44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F282" s="37"/>
      <c r="AG282" s="37"/>
      <c r="AH282" s="37"/>
      <c r="AI282" s="37"/>
      <c r="AJ282" s="37"/>
      <c r="AK282" s="37"/>
      <c r="AL282" s="37"/>
      <c r="AM282" s="37"/>
      <c r="AN282" s="37"/>
      <c r="AO282" s="37"/>
      <c r="AP282" s="37"/>
      <c r="AQ282" s="37"/>
      <c r="AR282" s="37"/>
      <c r="AS282" s="37"/>
      <c r="AT282" s="37"/>
    </row>
    <row r="283" spans="1:46" x14ac:dyDescent="0.2">
      <c r="A283" s="53" t="s">
        <v>117</v>
      </c>
      <c r="B283" s="46" t="s">
        <v>35</v>
      </c>
      <c r="C283" s="56"/>
      <c r="D283" s="56"/>
      <c r="E283" s="56"/>
      <c r="F283" s="56"/>
      <c r="G283" s="37"/>
      <c r="H283" s="37" t="str">
        <f t="shared" si="60"/>
        <v>Voer een getal in (bij n.v.t. NA invullen)</v>
      </c>
      <c r="I283" s="72" t="str">
        <f t="shared" si="78"/>
        <v/>
      </c>
      <c r="J283" s="72"/>
      <c r="K283" s="37"/>
      <c r="L283" s="42" t="str">
        <f>IF(AND(NOT(ISBLANK(C283)),NOT(ISBLANK(D283))),IF(C283&gt;0,IF(D283&gt;0, "","pva must be &gt;0,"),IF(D283&gt;0, "Pvo must be &gt;0,","")),"")</f>
        <v/>
      </c>
      <c r="M283" s="42" t="str">
        <f>IF(AND(NOT(ISBLANK(E283)),NOT(ISBLANK(F283))),IF(E283&gt;0,IF(F283&gt;0, "","Fva must be &gt;0,"),IF(F283&gt;0, "Fvo must be &gt;0,","")),"")</f>
        <v/>
      </c>
      <c r="N283" s="42" t="str">
        <f>IF(C283&gt;=E283,"","Fvo can not be bigger than Pvo,")</f>
        <v/>
      </c>
      <c r="O283" s="42" t="str">
        <f>IF(D283&gt;=F283,"","Fva can not be higher than Pva")</f>
        <v/>
      </c>
      <c r="P283" s="41"/>
      <c r="Q283" s="44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F283" s="37"/>
      <c r="AG283" s="37"/>
      <c r="AH283" s="37"/>
      <c r="AI283" s="37"/>
      <c r="AJ283" s="37"/>
      <c r="AK283" s="37"/>
      <c r="AL283" s="37"/>
      <c r="AM283" s="37"/>
      <c r="AN283" s="37"/>
      <c r="AO283" s="37"/>
      <c r="AP283" s="37"/>
      <c r="AQ283" s="37"/>
      <c r="AR283" s="37"/>
      <c r="AS283" s="37"/>
      <c r="AT283" s="37"/>
    </row>
    <row r="284" spans="1:46" x14ac:dyDescent="0.2">
      <c r="A284" s="6"/>
      <c r="B284" s="46" t="s">
        <v>36</v>
      </c>
      <c r="C284" s="6"/>
      <c r="D284" s="6"/>
      <c r="E284" s="6"/>
      <c r="F284" s="6"/>
      <c r="G284" s="37"/>
      <c r="H284" s="37"/>
      <c r="I284" s="72"/>
      <c r="J284" s="72"/>
      <c r="K284" s="37"/>
      <c r="L284" s="42"/>
      <c r="M284" s="42"/>
      <c r="N284" s="42"/>
      <c r="O284" s="42"/>
      <c r="P284" s="41"/>
      <c r="Q284" s="44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F284" s="37"/>
      <c r="AG284" s="37"/>
      <c r="AH284" s="37"/>
      <c r="AI284" s="37"/>
      <c r="AJ284" s="37"/>
      <c r="AK284" s="37"/>
      <c r="AL284" s="37"/>
      <c r="AM284" s="37"/>
      <c r="AN284" s="37"/>
      <c r="AO284" s="37"/>
      <c r="AP284" s="37"/>
      <c r="AQ284" s="37"/>
      <c r="AR284" s="37"/>
      <c r="AS284" s="37"/>
      <c r="AT284" s="37"/>
    </row>
    <row r="285" spans="1:46" x14ac:dyDescent="0.2">
      <c r="A285" s="51" t="s">
        <v>118</v>
      </c>
      <c r="B285" s="46" t="s">
        <v>37</v>
      </c>
      <c r="C285" s="6"/>
      <c r="D285" s="6"/>
      <c r="E285" s="56"/>
      <c r="F285" s="56"/>
      <c r="G285" s="37"/>
      <c r="H285" s="37" t="str">
        <f>IF(OR(AND(E285="NA",F285="NA"),AND(ISNUMBER(E285),ISNUMBER(F285))),"","Voer een getal in (bij n.v.t. NA invullen)")</f>
        <v>Voer een getal in (bij n.v.t. NA invullen)</v>
      </c>
      <c r="I285" s="72" t="str">
        <f>CONCATENATE(L285,M285,N285,O285)</f>
        <v/>
      </c>
      <c r="J285" s="72"/>
      <c r="K285" s="37"/>
      <c r="L285" s="42" t="str">
        <f>IF(AND(NOT(ISBLANK(C285)),NOT(ISBLANK(D285))),IF(C285&gt;0,IF(D285&gt;0, "","pva must be &gt;0,"),IF(D285&gt;0, "Pvo must be &gt;0,","")),"")</f>
        <v/>
      </c>
      <c r="M285" s="42" t="str">
        <f>IF(AND(NOT(ISBLANK(E285)),NOT(ISBLANK(F285))),IF(E285&gt;0,IF(F285&gt;0, "","Fva must be &gt;0,"),IF(F285&gt;0, "Fvo must be &gt;0,","")),"")</f>
        <v/>
      </c>
      <c r="N285" s="42"/>
      <c r="O285" s="42"/>
      <c r="P285" s="41"/>
      <c r="Q285" s="44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F285" s="37"/>
      <c r="AG285" s="37"/>
      <c r="AH285" s="37"/>
      <c r="AI285" s="37"/>
      <c r="AJ285" s="37"/>
      <c r="AK285" s="37"/>
      <c r="AL285" s="37"/>
      <c r="AM285" s="37"/>
      <c r="AN285" s="37"/>
      <c r="AO285" s="37"/>
      <c r="AP285" s="37"/>
      <c r="AQ285" s="37"/>
      <c r="AR285" s="37"/>
      <c r="AS285" s="37"/>
      <c r="AT285" s="37"/>
    </row>
    <row r="286" spans="1:46" x14ac:dyDescent="0.2">
      <c r="A286" s="51" t="s">
        <v>119</v>
      </c>
      <c r="B286" s="46" t="s">
        <v>38</v>
      </c>
      <c r="C286" s="6"/>
      <c r="D286" s="6"/>
      <c r="E286" s="56"/>
      <c r="F286" s="56"/>
      <c r="G286" s="37"/>
      <c r="H286" s="37" t="str">
        <f t="shared" ref="H286:H288" si="83">IF(OR(AND(E286="NA",F286="NA"),AND(ISNUMBER(E286),ISNUMBER(F286))),"","Voer een getal in (bij n.v.t. NA invullen)")</f>
        <v>Voer een getal in (bij n.v.t. NA invullen)</v>
      </c>
      <c r="I286" s="72" t="str">
        <f>CONCATENATE(L286,M286,N286,O286)</f>
        <v/>
      </c>
      <c r="J286" s="72"/>
      <c r="K286" s="37"/>
      <c r="L286" s="42" t="str">
        <f>IF(AND(NOT(ISBLANK(C286)),NOT(ISBLANK(D286))),IF(C286&gt;0,IF(D286&gt;0, "","pva must be &gt;0,"),IF(D286&gt;0, "Pvo must be &gt;0,","")),"")</f>
        <v/>
      </c>
      <c r="M286" s="42" t="str">
        <f>IF(AND(NOT(ISBLANK(E286)),NOT(ISBLANK(F286))),IF(E286&gt;0,IF(F286&gt;0, "","Fva must be &gt;0,"),IF(F286&gt;0, "Fvo must be &gt;0,","")),"")</f>
        <v/>
      </c>
      <c r="N286" s="42"/>
      <c r="O286" s="42"/>
      <c r="P286" s="41"/>
      <c r="Q286" s="44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F286" s="37"/>
      <c r="AG286" s="37"/>
      <c r="AH286" s="37"/>
      <c r="AI286" s="37"/>
      <c r="AJ286" s="37"/>
      <c r="AK286" s="37"/>
      <c r="AL286" s="37"/>
      <c r="AM286" s="37"/>
      <c r="AN286" s="37"/>
      <c r="AO286" s="37"/>
      <c r="AP286" s="37"/>
      <c r="AQ286" s="37"/>
      <c r="AR286" s="37"/>
      <c r="AS286" s="37"/>
      <c r="AT286" s="37"/>
    </row>
    <row r="287" spans="1:46" x14ac:dyDescent="0.2">
      <c r="A287" s="48" t="s">
        <v>120</v>
      </c>
      <c r="B287" s="46" t="s">
        <v>39</v>
      </c>
      <c r="C287" s="6"/>
      <c r="D287" s="6"/>
      <c r="E287" s="56"/>
      <c r="F287" s="56"/>
      <c r="G287" s="37"/>
      <c r="H287" s="37" t="str">
        <f t="shared" si="83"/>
        <v>Voer een getal in (bij n.v.t. NA invullen)</v>
      </c>
      <c r="I287" s="72" t="str">
        <f>CONCATENATE(L287,M287,N287,O287)</f>
        <v/>
      </c>
      <c r="J287" s="72"/>
      <c r="K287" s="37"/>
      <c r="L287" s="42" t="str">
        <f>IF(AND(NOT(ISBLANK(C287)),NOT(ISBLANK(D287))),IF(C287&gt;0,IF(D287&gt;0, "","pva must be &gt;0,"),IF(D287&gt;0, "Pvo must be &gt;0,","")),"")</f>
        <v/>
      </c>
      <c r="M287" s="42" t="str">
        <f>IF(AND(NOT(ISBLANK(E287)),NOT(ISBLANK(F287))),IF(E287&gt;0,IF(F287&gt;0, "","Fva must be &gt;0,"),IF(F287&gt;0, "Fvo must be &gt;0,","")),"")</f>
        <v/>
      </c>
      <c r="N287" s="42"/>
      <c r="O287" s="42"/>
      <c r="P287" s="41"/>
      <c r="Q287" s="44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F287" s="37"/>
      <c r="AG287" s="37"/>
      <c r="AH287" s="37"/>
      <c r="AI287" s="37"/>
      <c r="AJ287" s="37"/>
      <c r="AK287" s="37"/>
      <c r="AL287" s="37"/>
      <c r="AM287" s="37"/>
      <c r="AN287" s="37"/>
      <c r="AO287" s="37"/>
      <c r="AP287" s="37"/>
      <c r="AQ287" s="37"/>
      <c r="AR287" s="37"/>
      <c r="AS287" s="37"/>
      <c r="AT287" s="37"/>
    </row>
    <row r="288" spans="1:46" x14ac:dyDescent="0.2">
      <c r="A288" s="49" t="s">
        <v>121</v>
      </c>
      <c r="B288" s="46" t="s">
        <v>40</v>
      </c>
      <c r="C288" s="56"/>
      <c r="D288" s="56"/>
      <c r="E288" s="56"/>
      <c r="F288" s="56"/>
      <c r="G288" s="37"/>
      <c r="H288" s="37" t="str">
        <f t="shared" si="83"/>
        <v>Voer een getal in (bij n.v.t. NA invullen)</v>
      </c>
      <c r="I288" s="72" t="str">
        <f>CONCATENATE(L288,M288,N288,O288)</f>
        <v/>
      </c>
      <c r="J288" s="72"/>
      <c r="K288" s="37"/>
      <c r="L288" s="42" t="str">
        <f>IF(AND(NOT(ISBLANK(C288)),NOT(ISBLANK(D288))),IF(C288&gt;0,IF(D288&gt;0, "","pva must be &gt;0,"),IF(D288&gt;0, "Pvo must be &gt;0,","")),"")</f>
        <v/>
      </c>
      <c r="M288" s="42" t="str">
        <f>IF(AND(NOT(ISBLANK(E288)),NOT(ISBLANK(F288))),IF(E288&gt;0,IF(F288&gt;0, "","Fva must be &gt;0,"),IF(F288&gt;0, "Fvo must be &gt;0,","")),"")</f>
        <v/>
      </c>
      <c r="N288" s="42" t="str">
        <f>IF(C288&gt;=E288,"","Fvo can not be bigger than Pvo,")</f>
        <v/>
      </c>
      <c r="O288" s="42" t="str">
        <f>IF(D288&gt;=F288,"","Fva can not be higher than Pva")</f>
        <v/>
      </c>
      <c r="P288" s="41"/>
      <c r="Q288" s="44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F288" s="37"/>
      <c r="AG288" s="37"/>
      <c r="AH288" s="37"/>
      <c r="AI288" s="37"/>
      <c r="AJ288" s="37"/>
      <c r="AK288" s="37"/>
      <c r="AL288" s="37"/>
      <c r="AM288" s="37"/>
      <c r="AN288" s="37"/>
      <c r="AO288" s="37"/>
      <c r="AP288" s="37"/>
      <c r="AQ288" s="37"/>
      <c r="AR288" s="37"/>
      <c r="AS288" s="37"/>
      <c r="AT288" s="37"/>
    </row>
    <row r="289" spans="1:46" x14ac:dyDescent="0.2">
      <c r="A289" s="6"/>
      <c r="B289" s="46" t="s">
        <v>36</v>
      </c>
      <c r="C289" s="6"/>
      <c r="D289" s="6"/>
      <c r="E289" s="6"/>
      <c r="F289" s="6"/>
      <c r="G289" s="37"/>
      <c r="H289" s="37"/>
      <c r="I289" s="72"/>
      <c r="J289" s="72"/>
      <c r="K289" s="37"/>
      <c r="L289" s="42"/>
      <c r="M289" s="42"/>
      <c r="N289" s="42"/>
      <c r="O289" s="42"/>
      <c r="P289" s="41"/>
      <c r="Q289" s="44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F289" s="37"/>
      <c r="AG289" s="37"/>
      <c r="AH289" s="37"/>
      <c r="AI289" s="37"/>
      <c r="AJ289" s="37"/>
      <c r="AK289" s="37"/>
      <c r="AL289" s="37"/>
      <c r="AM289" s="37"/>
      <c r="AN289" s="37"/>
      <c r="AO289" s="37"/>
      <c r="AP289" s="37"/>
      <c r="AQ289" s="37"/>
      <c r="AR289" s="37"/>
      <c r="AS289" s="37"/>
      <c r="AT289" s="37"/>
    </row>
    <row r="290" spans="1:46" x14ac:dyDescent="0.2">
      <c r="A290" s="48" t="s">
        <v>122</v>
      </c>
      <c r="B290" s="46" t="s">
        <v>37</v>
      </c>
      <c r="C290" s="6"/>
      <c r="D290" s="6"/>
      <c r="E290" s="56"/>
      <c r="F290" s="56"/>
      <c r="G290" s="37"/>
      <c r="H290" s="37" t="str">
        <f>IF(OR(AND(E290="NA",F290="NA"),AND(ISNUMBER(E290),ISNUMBER(F290))),"","Voer een getal in (bij n.v.t. NA invullen)")</f>
        <v>Voer een getal in (bij n.v.t. NA invullen)</v>
      </c>
      <c r="I290" s="72" t="str">
        <f>CONCATENATE(L290,M290,N290,O290)</f>
        <v/>
      </c>
      <c r="J290" s="72"/>
      <c r="K290" s="37"/>
      <c r="L290" s="42" t="str">
        <f>IF(AND(NOT(ISBLANK(C290)),NOT(ISBLANK(D290))),IF(C290&gt;0,IF(D290&gt;0, "","pva must be &gt;0,"),IF(D290&gt;0, "Pvo must be &gt;0,","")),"")</f>
        <v/>
      </c>
      <c r="M290" s="42" t="str">
        <f>IF(AND(NOT(ISBLANK(E291)),NOT(ISBLANK(F291))),IF(E291&gt;0,IF(F291&gt;0, "","Fva must be &gt;0,"),IF(F291&gt;0, "Fvo must be &gt;0,","")),"")</f>
        <v/>
      </c>
      <c r="N290" s="42"/>
      <c r="O290" s="42"/>
      <c r="P290" s="41"/>
      <c r="Q290" s="44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F290" s="37"/>
      <c r="AG290" s="37"/>
      <c r="AH290" s="37"/>
      <c r="AI290" s="37"/>
      <c r="AJ290" s="37"/>
      <c r="AK290" s="37"/>
      <c r="AL290" s="37"/>
      <c r="AM290" s="37"/>
      <c r="AN290" s="37"/>
      <c r="AO290" s="37"/>
      <c r="AP290" s="37"/>
      <c r="AQ290" s="37"/>
      <c r="AR290" s="37"/>
      <c r="AS290" s="37"/>
      <c r="AT290" s="37"/>
    </row>
    <row r="291" spans="1:46" x14ac:dyDescent="0.2">
      <c r="A291" s="48" t="s">
        <v>123</v>
      </c>
      <c r="B291" s="46" t="s">
        <v>38</v>
      </c>
      <c r="C291" s="6"/>
      <c r="D291" s="6"/>
      <c r="E291" s="56"/>
      <c r="F291" s="56"/>
      <c r="G291" s="37"/>
      <c r="H291" s="37" t="str">
        <f t="shared" ref="H291:H292" si="84">IF(OR(AND(E291="NA",F291="NA"),AND(ISNUMBER(E291),ISNUMBER(F291))),"","Voer een getal in (bij n.v.t. NA invullen)")</f>
        <v>Voer een getal in (bij n.v.t. NA invullen)</v>
      </c>
      <c r="I291" s="72" t="str">
        <f>CONCATENATE(L291,M290,N291,O291)</f>
        <v/>
      </c>
      <c r="J291" s="72"/>
      <c r="K291" s="37"/>
      <c r="L291" s="42" t="str">
        <f>IF(AND(NOT(ISBLANK(C291)),NOT(ISBLANK(D291))),IF(C291&gt;0,IF(D291&gt;0, "","pva must be &gt;0,"),IF(D291&gt;0, "Pvo must be &gt;0,","")),"")</f>
        <v/>
      </c>
      <c r="M291" s="42" t="str">
        <f>IF(AND(NOT(ISBLANK(E292)),NOT(ISBLANK(F292))),IF(E292&gt;0,IF(F292&gt;0, "","Fva must be &gt;0,"),IF(F292&gt;0, "Fvo must be &gt;0,","")),"")</f>
        <v/>
      </c>
      <c r="N291" s="42"/>
      <c r="O291" s="42"/>
      <c r="P291" s="41"/>
      <c r="Q291" s="44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F291" s="37"/>
      <c r="AG291" s="37"/>
      <c r="AH291" s="37"/>
      <c r="AI291" s="37"/>
      <c r="AJ291" s="37"/>
      <c r="AK291" s="37"/>
      <c r="AL291" s="37"/>
      <c r="AM291" s="37"/>
      <c r="AN291" s="37"/>
      <c r="AO291" s="37"/>
      <c r="AP291" s="37"/>
      <c r="AQ291" s="37"/>
      <c r="AR291" s="37"/>
      <c r="AS291" s="37"/>
      <c r="AT291" s="37"/>
    </row>
    <row r="292" spans="1:46" x14ac:dyDescent="0.2">
      <c r="A292" s="48" t="s">
        <v>124</v>
      </c>
      <c r="B292" s="46" t="s">
        <v>39</v>
      </c>
      <c r="C292" s="6"/>
      <c r="D292" s="6"/>
      <c r="E292" s="56"/>
      <c r="F292" s="56"/>
      <c r="G292" s="37"/>
      <c r="H292" s="37" t="str">
        <f t="shared" si="84"/>
        <v>Voer een getal in (bij n.v.t. NA invullen)</v>
      </c>
      <c r="I292" s="72" t="str">
        <f>CONCATENATE(L292,M292,N292,O292)</f>
        <v/>
      </c>
      <c r="J292" s="72"/>
      <c r="K292" s="37"/>
      <c r="L292" s="42" t="str">
        <f>IF(AND(NOT(ISBLANK(C292)),NOT(ISBLANK(D292))),IF(C292&gt;0,IF(D292&gt;0, "","pva must be &gt;0,"),IF(D292&gt;0, "Pvo must be &gt;0,","")),"")</f>
        <v/>
      </c>
      <c r="M292" s="42" t="str">
        <f>IF(AND(NOT(ISBLANK(E293)),NOT(ISBLANK(F293))),IF(E293&gt;0,IF(F293&gt;0, "","Fva must be &gt;0,"),IF(F293&gt;0, "Fvo must be &gt;0,","")),"")</f>
        <v/>
      </c>
      <c r="N292" s="42"/>
      <c r="O292" s="42"/>
      <c r="P292" s="41"/>
      <c r="Q292" s="44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F292" s="37"/>
      <c r="AG292" s="37"/>
      <c r="AH292" s="37"/>
      <c r="AI292" s="37"/>
      <c r="AJ292" s="37"/>
      <c r="AK292" s="37"/>
      <c r="AL292" s="37"/>
      <c r="AM292" s="37"/>
      <c r="AN292" s="37"/>
      <c r="AO292" s="37"/>
      <c r="AP292" s="37"/>
      <c r="AQ292" s="37"/>
      <c r="AR292" s="37"/>
      <c r="AS292" s="37"/>
      <c r="AT292" s="37"/>
    </row>
    <row r="293" spans="1:46" x14ac:dyDescent="0.2">
      <c r="A293" s="6"/>
      <c r="B293" s="46" t="s">
        <v>49</v>
      </c>
      <c r="C293" s="6"/>
      <c r="D293" s="6"/>
      <c r="E293" s="6"/>
      <c r="F293" s="6"/>
      <c r="G293" s="37"/>
      <c r="H293" s="37"/>
      <c r="I293" s="72"/>
      <c r="J293" s="72"/>
      <c r="K293" s="37"/>
      <c r="L293" s="42"/>
      <c r="M293" s="42"/>
      <c r="N293" s="42"/>
      <c r="O293" s="42"/>
      <c r="P293" s="41"/>
      <c r="Q293" s="44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F293" s="37"/>
      <c r="AG293" s="37"/>
      <c r="AH293" s="37"/>
      <c r="AI293" s="37"/>
      <c r="AJ293" s="37"/>
      <c r="AK293" s="37"/>
      <c r="AL293" s="37"/>
      <c r="AM293" s="37"/>
      <c r="AN293" s="37"/>
      <c r="AO293" s="37"/>
      <c r="AP293" s="37"/>
      <c r="AQ293" s="37"/>
      <c r="AR293" s="37"/>
      <c r="AS293" s="37"/>
      <c r="AT293" s="37"/>
    </row>
    <row r="294" spans="1:46" x14ac:dyDescent="0.2">
      <c r="A294" s="48" t="s">
        <v>125</v>
      </c>
      <c r="B294" s="46" t="s">
        <v>44</v>
      </c>
      <c r="C294" s="56"/>
      <c r="D294" s="56"/>
      <c r="E294" s="56"/>
      <c r="F294" s="56"/>
      <c r="G294" s="37"/>
      <c r="H294" s="37" t="str">
        <f t="shared" ref="H294:H326" si="85">IF(OR(AND(C294="NA",D294="NA",E294="NA",F294="NA"),AND(ISNUMBER(C294),ISNUMBER(D294),ISNUMBER(E294),ISNUMBER(F294))),"","Voer een getal in (bij n.v.t. NA invullen)")</f>
        <v>Voer een getal in (bij n.v.t. NA invullen)</v>
      </c>
      <c r="I294" s="72" t="str">
        <f>CONCATENATE(L294,M294,N294,O294)</f>
        <v/>
      </c>
      <c r="J294" s="72"/>
      <c r="K294" s="37"/>
      <c r="L294" s="42" t="str">
        <f>IF(AND(NOT(ISBLANK(C294)),NOT(ISBLANK(D294))),IF(C294&gt;0,IF(D294&gt;0, "","pva must be &gt;0,"),IF(D294&gt;0, "Pvo must be &gt;0,","")),"")</f>
        <v/>
      </c>
      <c r="M294" s="42" t="str">
        <f>IF(AND(NOT(ISBLANK(E294)),NOT(ISBLANK(F294))),IF(E294&gt;0,IF(F294&gt;0, "","Fva must be &gt;0,"),IF(F294&gt;0, "Fvo must be &gt;0,","")),"")</f>
        <v/>
      </c>
      <c r="N294" s="42" t="str">
        <f>IF(C294&gt;=E294,"","Fvo can not be bigger than Pvo,")</f>
        <v/>
      </c>
      <c r="O294" s="42" t="str">
        <f>IF(D294&gt;=F294,"","Fva can not be higher than Pva")</f>
        <v/>
      </c>
      <c r="P294" s="41"/>
      <c r="Q294" s="44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F294" s="37"/>
      <c r="AG294" s="37"/>
      <c r="AH294" s="37"/>
      <c r="AI294" s="37"/>
      <c r="AJ294" s="37"/>
      <c r="AK294" s="37"/>
      <c r="AL294" s="37"/>
      <c r="AM294" s="37"/>
      <c r="AN294" s="37"/>
      <c r="AO294" s="37"/>
      <c r="AP294" s="37"/>
      <c r="AQ294" s="37"/>
      <c r="AR294" s="37"/>
      <c r="AS294" s="37"/>
      <c r="AT294" s="37"/>
    </row>
    <row r="295" spans="1:46" x14ac:dyDescent="0.2">
      <c r="A295" s="48" t="s">
        <v>126</v>
      </c>
      <c r="B295" s="46" t="s">
        <v>45</v>
      </c>
      <c r="C295" s="56"/>
      <c r="D295" s="56"/>
      <c r="E295" s="56"/>
      <c r="F295" s="56"/>
      <c r="G295" s="37"/>
      <c r="H295" s="37" t="str">
        <f t="shared" si="85"/>
        <v>Voer een getal in (bij n.v.t. NA invullen)</v>
      </c>
      <c r="I295" s="72" t="str">
        <f>CONCATENATE(L295,M295,N295,O295)</f>
        <v/>
      </c>
      <c r="J295" s="72"/>
      <c r="K295" s="37"/>
      <c r="L295" s="42" t="str">
        <f>IF(AND(NOT(ISBLANK(C295)),NOT(ISBLANK(D295))),IF(C295&gt;0,IF(D295&gt;0, "","pva must be &gt;0,"),IF(D295&gt;0, "Pvo must be &gt;0,","")),"")</f>
        <v/>
      </c>
      <c r="M295" s="42" t="str">
        <f>IF(AND(NOT(ISBLANK(E295)),NOT(ISBLANK(F295))),IF(E295&gt;0,IF(F295&gt;0, "","Fva must be &gt;0,"),IF(F295&gt;0, "Fvo must be &gt;0,","")),"")</f>
        <v/>
      </c>
      <c r="N295" s="42" t="str">
        <f>IF(C295&gt;=E295,"","Fvo can not be bigger than Pvo,")</f>
        <v/>
      </c>
      <c r="O295" s="42" t="str">
        <f>IF(D295&gt;=F295,"","Fva can not be higher than Pva")</f>
        <v/>
      </c>
      <c r="P295" s="41"/>
      <c r="Q295" s="44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F295" s="37"/>
      <c r="AG295" s="37"/>
      <c r="AH295" s="37"/>
      <c r="AI295" s="37"/>
      <c r="AJ295" s="37"/>
      <c r="AK295" s="37"/>
      <c r="AL295" s="37"/>
      <c r="AM295" s="37"/>
      <c r="AN295" s="37"/>
      <c r="AO295" s="37"/>
      <c r="AP295" s="37"/>
      <c r="AQ295" s="37"/>
      <c r="AR295" s="37"/>
      <c r="AS295" s="37"/>
      <c r="AT295" s="37"/>
    </row>
    <row r="296" spans="1:46" x14ac:dyDescent="0.2">
      <c r="A296" s="48" t="s">
        <v>127</v>
      </c>
      <c r="B296" s="46" t="s">
        <v>79</v>
      </c>
      <c r="C296" s="56"/>
      <c r="D296" s="56"/>
      <c r="E296" s="56"/>
      <c r="F296" s="56"/>
      <c r="G296" s="37"/>
      <c r="H296" s="37" t="str">
        <f t="shared" si="85"/>
        <v>Voer een getal in (bij n.v.t. NA invullen)</v>
      </c>
      <c r="I296" s="72" t="str">
        <f>CONCATENATE(L296,M296,N296,O296)</f>
        <v/>
      </c>
      <c r="J296" s="72"/>
      <c r="K296" s="37"/>
      <c r="L296" s="42" t="str">
        <f>IF(AND(NOT(ISBLANK(C296)),NOT(ISBLANK(D296))),IF(C296&gt;0,IF(D296&gt;0, "","pva must be &gt;0,"),IF(D296&gt;0, "Pvo must be &gt;0,","")),"")</f>
        <v/>
      </c>
      <c r="M296" s="42" t="str">
        <f>IF(AND(NOT(ISBLANK(E296)),NOT(ISBLANK(F296))),IF(E296&gt;0,IF(F296&gt;0, "","Fva must be &gt;0,"),IF(F296&gt;0, "Fvo must be &gt;0,","")),"")</f>
        <v/>
      </c>
      <c r="N296" s="42" t="str">
        <f>IF(C296&gt;=E296,"","Fvo can not be bigger than Pvo,")</f>
        <v/>
      </c>
      <c r="O296" s="42" t="str">
        <f>IF(D296&gt;=F296,"","Fva can not be higher than Pva")</f>
        <v/>
      </c>
      <c r="P296" s="41"/>
      <c r="Q296" s="44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F296" s="37"/>
      <c r="AG296" s="37"/>
      <c r="AH296" s="37"/>
      <c r="AI296" s="37"/>
      <c r="AJ296" s="37"/>
      <c r="AK296" s="37"/>
      <c r="AL296" s="37"/>
      <c r="AM296" s="37"/>
      <c r="AN296" s="37"/>
      <c r="AO296" s="37"/>
      <c r="AP296" s="37"/>
      <c r="AQ296" s="37"/>
      <c r="AR296" s="37"/>
      <c r="AS296" s="37"/>
      <c r="AT296" s="37"/>
    </row>
    <row r="297" spans="1:46" x14ac:dyDescent="0.2">
      <c r="A297" s="48" t="s">
        <v>128</v>
      </c>
      <c r="B297" s="46" t="s">
        <v>80</v>
      </c>
      <c r="C297" s="56"/>
      <c r="D297" s="56"/>
      <c r="E297" s="56"/>
      <c r="F297" s="56"/>
      <c r="G297" s="37"/>
      <c r="H297" s="37" t="str">
        <f t="shared" si="85"/>
        <v>Voer een getal in (bij n.v.t. NA invullen)</v>
      </c>
      <c r="I297" s="72" t="str">
        <f>CONCATENATE(L297,M297,N297,O297)</f>
        <v/>
      </c>
      <c r="J297" s="72"/>
      <c r="K297" s="37"/>
      <c r="L297" s="42" t="str">
        <f>IF(AND(NOT(ISBLANK(C297)),NOT(ISBLANK(D297))),IF(C297&gt;0,IF(D297&gt;0, "","pva must be &gt;0,"),IF(D297&gt;0, "Pvo must be &gt;0,","")),"")</f>
        <v/>
      </c>
      <c r="M297" s="42" t="str">
        <f>IF(AND(NOT(ISBLANK(E297)),NOT(ISBLANK(F297))),IF(E297&gt;0,IF(F297&gt;0, "","Fva must be &gt;0,"),IF(F297&gt;0, "Fvo must be &gt;0,","")),"")</f>
        <v/>
      </c>
      <c r="N297" s="42" t="str">
        <f>IF(C297&gt;=E297,"","Fvo can not be bigger than Pvo,")</f>
        <v/>
      </c>
      <c r="O297" s="42" t="str">
        <f>IF(D297&gt;=F297,"","Fva can not be higher than Pva")</f>
        <v/>
      </c>
      <c r="P297" s="41"/>
      <c r="Q297" s="44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F297" s="37"/>
      <c r="AG297" s="37"/>
      <c r="AH297" s="37"/>
      <c r="AI297" s="37"/>
      <c r="AJ297" s="37"/>
      <c r="AK297" s="37"/>
      <c r="AL297" s="37"/>
      <c r="AM297" s="37"/>
      <c r="AN297" s="37"/>
      <c r="AO297" s="37"/>
      <c r="AP297" s="37"/>
      <c r="AQ297" s="37"/>
      <c r="AR297" s="37"/>
      <c r="AS297" s="37"/>
      <c r="AT297" s="37"/>
    </row>
    <row r="298" spans="1:46" x14ac:dyDescent="0.2">
      <c r="A298" s="48" t="s">
        <v>327</v>
      </c>
      <c r="B298" s="46" t="s">
        <v>75</v>
      </c>
      <c r="C298" s="56"/>
      <c r="D298" s="56"/>
      <c r="E298" s="56"/>
      <c r="F298" s="56"/>
      <c r="G298" s="60"/>
      <c r="H298" s="60" t="str">
        <f t="shared" ref="H298" si="86">IF(OR(AND(C298="NA",D298="NA",E298="NA",F298="NA"),AND(ISNUMBER(C298),ISNUMBER(D298),ISNUMBER(E298),ISNUMBER(F298))),"","Voer een getal in (bij n.v.t. NA invullen)")</f>
        <v>Voer een getal in (bij n.v.t. NA invullen)</v>
      </c>
      <c r="I298" s="60"/>
      <c r="J298" s="60"/>
      <c r="K298" s="60"/>
      <c r="L298" s="42"/>
      <c r="M298" s="42"/>
      <c r="N298" s="42"/>
      <c r="O298" s="42"/>
      <c r="P298" s="41"/>
      <c r="Q298" s="44"/>
      <c r="R298" s="60"/>
      <c r="S298" s="60"/>
      <c r="T298" s="60"/>
      <c r="U298" s="60"/>
      <c r="V298" s="60"/>
      <c r="W298" s="60"/>
      <c r="X298" s="60"/>
      <c r="Y298" s="60"/>
      <c r="Z298" s="60"/>
      <c r="AA298" s="60"/>
      <c r="AB298" s="60"/>
      <c r="AC298" s="60"/>
      <c r="AD298" s="60"/>
      <c r="AE298" s="60"/>
      <c r="AF298" s="60"/>
      <c r="AG298" s="60"/>
      <c r="AH298" s="60"/>
      <c r="AI298" s="60"/>
      <c r="AJ298" s="60"/>
      <c r="AK298" s="60"/>
      <c r="AL298" s="60"/>
      <c r="AM298" s="60"/>
      <c r="AN298" s="60"/>
      <c r="AO298" s="60"/>
      <c r="AP298" s="60"/>
      <c r="AQ298" s="60"/>
      <c r="AR298" s="60"/>
      <c r="AS298" s="60"/>
      <c r="AT298" s="60"/>
    </row>
    <row r="299" spans="1:46" x14ac:dyDescent="0.2">
      <c r="A299" s="54"/>
      <c r="B299" s="55"/>
      <c r="C299" s="3"/>
      <c r="D299" s="3"/>
      <c r="E299" s="3"/>
      <c r="F299" s="3"/>
      <c r="G299" s="37"/>
      <c r="H299" s="37"/>
      <c r="I299" s="72"/>
      <c r="J299" s="72"/>
      <c r="K299" s="37"/>
      <c r="L299" s="42"/>
      <c r="M299" s="42"/>
      <c r="N299" s="42"/>
      <c r="O299" s="42"/>
      <c r="P299" s="41"/>
      <c r="Q299" s="44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F299" s="37"/>
      <c r="AG299" s="37"/>
      <c r="AH299" s="37"/>
      <c r="AI299" s="37"/>
      <c r="AJ299" s="37"/>
      <c r="AK299" s="37"/>
      <c r="AL299" s="37"/>
      <c r="AM299" s="37"/>
      <c r="AN299" s="37"/>
      <c r="AO299" s="37"/>
      <c r="AP299" s="37"/>
      <c r="AQ299" s="37"/>
      <c r="AR299" s="37"/>
      <c r="AS299" s="37"/>
      <c r="AT299" s="37"/>
    </row>
    <row r="300" spans="1:46" x14ac:dyDescent="0.2">
      <c r="A300" s="14" t="s">
        <v>268</v>
      </c>
      <c r="B300" s="14" t="s">
        <v>249</v>
      </c>
      <c r="C300" s="14" t="s">
        <v>273</v>
      </c>
      <c r="D300" s="3"/>
      <c r="E300" s="3"/>
      <c r="F300" s="3"/>
      <c r="G300" s="37"/>
      <c r="H300" s="37"/>
      <c r="I300" s="72"/>
      <c r="J300" s="72"/>
      <c r="K300" s="37"/>
      <c r="L300" s="42"/>
      <c r="M300" s="42"/>
      <c r="N300" s="42"/>
      <c r="O300" s="42"/>
      <c r="P300" s="41"/>
      <c r="Q300" s="44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F300" s="37"/>
      <c r="AG300" s="37"/>
      <c r="AH300" s="37"/>
      <c r="AI300" s="37"/>
      <c r="AJ300" s="37"/>
      <c r="AK300" s="37"/>
      <c r="AL300" s="37"/>
      <c r="AM300" s="37"/>
      <c r="AN300" s="37"/>
      <c r="AO300" s="37"/>
      <c r="AP300" s="37"/>
      <c r="AQ300" s="37"/>
      <c r="AR300" s="37"/>
      <c r="AS300" s="37"/>
      <c r="AT300" s="37"/>
    </row>
    <row r="301" spans="1:46" x14ac:dyDescent="0.2">
      <c r="A301" s="8" t="s">
        <v>250</v>
      </c>
      <c r="B301" s="9" t="s">
        <v>52</v>
      </c>
      <c r="C301" s="56"/>
      <c r="D301" s="3"/>
      <c r="E301" s="3"/>
      <c r="F301" s="3"/>
      <c r="G301" s="37"/>
      <c r="H301" s="37" t="str">
        <f>IF(OR(AND(C301="NA"),AND(ISNUMBER(C301))),"","Voer een getal in (bij n.v.t. NA invullen)")</f>
        <v>Voer een getal in (bij n.v.t. NA invullen)</v>
      </c>
      <c r="I301" s="72"/>
      <c r="J301" s="72"/>
      <c r="K301" s="37"/>
      <c r="L301" s="42"/>
      <c r="M301" s="42"/>
      <c r="N301" s="42"/>
      <c r="O301" s="42"/>
      <c r="P301" s="41"/>
      <c r="Q301" s="44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F301" s="37"/>
      <c r="AG301" s="37"/>
      <c r="AH301" s="37"/>
      <c r="AI301" s="37"/>
      <c r="AJ301" s="37"/>
      <c r="AK301" s="37"/>
      <c r="AL301" s="37"/>
      <c r="AM301" s="37"/>
      <c r="AN301" s="37"/>
      <c r="AO301" s="37"/>
      <c r="AP301" s="37"/>
      <c r="AQ301" s="37"/>
      <c r="AR301" s="37"/>
      <c r="AS301" s="37"/>
      <c r="AT301" s="37"/>
    </row>
    <row r="302" spans="1:46" x14ac:dyDescent="0.2">
      <c r="A302" s="8" t="s">
        <v>251</v>
      </c>
      <c r="B302" s="8" t="s">
        <v>53</v>
      </c>
      <c r="C302" s="56"/>
      <c r="D302" s="3"/>
      <c r="E302" s="3"/>
      <c r="F302" s="3"/>
      <c r="G302" s="37"/>
      <c r="H302" s="59" t="str">
        <f t="shared" ref="H302:H303" si="87">IF(OR(AND(C302="NA"),AND(ISNUMBER(C302))),"","Voer een getal in (bij n.v.t. NA invullen)")</f>
        <v>Voer een getal in (bij n.v.t. NA invullen)</v>
      </c>
      <c r="I302" s="72"/>
      <c r="J302" s="72"/>
      <c r="K302" s="37"/>
      <c r="L302" s="42"/>
      <c r="M302" s="42"/>
      <c r="N302" s="42"/>
      <c r="O302" s="42"/>
      <c r="P302" s="41"/>
      <c r="Q302" s="44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  <c r="AH302" s="37"/>
      <c r="AI302" s="37"/>
      <c r="AJ302" s="37"/>
      <c r="AK302" s="37"/>
      <c r="AL302" s="37"/>
      <c r="AM302" s="37"/>
      <c r="AN302" s="37"/>
      <c r="AO302" s="37"/>
      <c r="AP302" s="37"/>
      <c r="AQ302" s="37"/>
      <c r="AR302" s="37"/>
      <c r="AS302" s="37"/>
      <c r="AT302" s="37"/>
    </row>
    <row r="303" spans="1:46" x14ac:dyDescent="0.2">
      <c r="A303" s="8" t="s">
        <v>252</v>
      </c>
      <c r="B303" s="8" t="s">
        <v>54</v>
      </c>
      <c r="C303" s="56"/>
      <c r="D303" s="37"/>
      <c r="E303" s="37"/>
      <c r="F303" s="37"/>
      <c r="G303" s="37"/>
      <c r="H303" s="59" t="str">
        <f t="shared" si="87"/>
        <v>Voer een getal in (bij n.v.t. NA invullen)</v>
      </c>
      <c r="I303" s="72"/>
      <c r="J303" s="72"/>
      <c r="K303" s="37"/>
      <c r="L303" s="42"/>
      <c r="M303" s="42"/>
      <c r="N303" s="42"/>
      <c r="O303" s="42"/>
      <c r="P303" s="41"/>
      <c r="Q303" s="44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F303" s="37"/>
      <c r="AG303" s="37"/>
      <c r="AH303" s="37"/>
      <c r="AI303" s="37"/>
      <c r="AJ303" s="37"/>
      <c r="AK303" s="37"/>
      <c r="AL303" s="37"/>
      <c r="AM303" s="37"/>
      <c r="AN303" s="37"/>
      <c r="AO303" s="37"/>
      <c r="AP303" s="37"/>
      <c r="AQ303" s="37"/>
      <c r="AR303" s="37"/>
      <c r="AS303" s="37"/>
      <c r="AT303" s="37"/>
    </row>
    <row r="304" spans="1:46" x14ac:dyDescent="0.2">
      <c r="A304" s="61"/>
      <c r="B304" s="55"/>
      <c r="C304" s="62"/>
      <c r="D304" s="62"/>
      <c r="E304" s="62"/>
      <c r="F304" s="62"/>
      <c r="G304" s="60"/>
      <c r="H304" s="60"/>
      <c r="I304" s="60"/>
      <c r="J304" s="60"/>
      <c r="K304" s="60"/>
      <c r="L304" s="42"/>
      <c r="M304" s="42"/>
      <c r="N304" s="42"/>
      <c r="O304" s="42"/>
      <c r="P304" s="41"/>
      <c r="Q304" s="44"/>
      <c r="R304" s="60"/>
      <c r="S304" s="60"/>
      <c r="T304" s="60"/>
      <c r="U304" s="60"/>
      <c r="V304" s="60"/>
      <c r="W304" s="60"/>
      <c r="X304" s="60"/>
      <c r="Y304" s="60"/>
      <c r="Z304" s="60"/>
      <c r="AA304" s="60"/>
      <c r="AB304" s="60"/>
      <c r="AC304" s="60"/>
      <c r="AD304" s="60"/>
      <c r="AE304" s="60"/>
      <c r="AF304" s="60"/>
      <c r="AG304" s="60"/>
      <c r="AH304" s="60"/>
      <c r="AI304" s="60"/>
      <c r="AJ304" s="60"/>
      <c r="AK304" s="60"/>
      <c r="AL304" s="60"/>
      <c r="AM304" s="60"/>
      <c r="AN304" s="60"/>
      <c r="AO304" s="60"/>
      <c r="AP304" s="60"/>
      <c r="AQ304" s="60"/>
      <c r="AR304" s="60"/>
      <c r="AS304" s="60"/>
      <c r="AT304" s="60"/>
    </row>
    <row r="305" spans="1:46" x14ac:dyDescent="0.2">
      <c r="A305" s="61"/>
      <c r="B305" s="64" t="s">
        <v>328</v>
      </c>
      <c r="C305" s="12" t="s">
        <v>269</v>
      </c>
      <c r="D305" s="12" t="s">
        <v>270</v>
      </c>
      <c r="E305" s="12" t="s">
        <v>271</v>
      </c>
      <c r="F305" s="12" t="s">
        <v>272</v>
      </c>
      <c r="G305" s="60"/>
      <c r="H305" s="60"/>
      <c r="I305" s="60"/>
      <c r="J305" s="60"/>
      <c r="K305" s="60"/>
      <c r="L305" s="42"/>
      <c r="M305" s="42"/>
      <c r="N305" s="42"/>
      <c r="O305" s="42"/>
      <c r="P305" s="41"/>
      <c r="Q305" s="44"/>
      <c r="R305" s="60"/>
      <c r="S305" s="60"/>
      <c r="T305" s="60"/>
      <c r="U305" s="60"/>
      <c r="V305" s="60"/>
      <c r="W305" s="60"/>
      <c r="X305" s="60"/>
      <c r="Y305" s="60"/>
      <c r="Z305" s="60"/>
      <c r="AA305" s="60"/>
      <c r="AB305" s="60"/>
      <c r="AC305" s="60"/>
      <c r="AD305" s="60"/>
      <c r="AE305" s="60"/>
      <c r="AF305" s="60"/>
      <c r="AG305" s="60"/>
      <c r="AH305" s="60"/>
      <c r="AI305" s="60"/>
      <c r="AJ305" s="60"/>
      <c r="AK305" s="60"/>
      <c r="AL305" s="60"/>
      <c r="AM305" s="60"/>
      <c r="AN305" s="60"/>
      <c r="AO305" s="60"/>
      <c r="AP305" s="60"/>
      <c r="AQ305" s="60"/>
      <c r="AR305" s="60"/>
      <c r="AS305" s="60"/>
      <c r="AT305" s="60"/>
    </row>
    <row r="306" spans="1:46" x14ac:dyDescent="0.2">
      <c r="A306" s="61"/>
      <c r="B306" s="65" t="s">
        <v>357</v>
      </c>
      <c r="C306" s="8">
        <f>IF(C261=C262+C263,1,0)</f>
        <v>1</v>
      </c>
      <c r="D306" s="8">
        <f t="shared" ref="D306:F306" si="88">IF(D261=D262+D263,1,0)</f>
        <v>1</v>
      </c>
      <c r="E306" s="8">
        <f t="shared" si="88"/>
        <v>1</v>
      </c>
      <c r="F306" s="8">
        <f t="shared" si="88"/>
        <v>1</v>
      </c>
      <c r="G306" s="60"/>
      <c r="H306" s="60"/>
      <c r="I306" s="60"/>
      <c r="J306" s="60"/>
      <c r="K306" s="60"/>
      <c r="L306" s="42"/>
      <c r="M306" s="42"/>
      <c r="N306" s="42"/>
      <c r="O306" s="42"/>
      <c r="P306" s="41"/>
      <c r="Q306" s="44"/>
      <c r="R306" s="60"/>
      <c r="S306" s="60"/>
      <c r="T306" s="60"/>
      <c r="U306" s="60"/>
      <c r="V306" s="60"/>
      <c r="W306" s="60"/>
      <c r="X306" s="60"/>
      <c r="Y306" s="60"/>
      <c r="Z306" s="60"/>
      <c r="AA306" s="60"/>
      <c r="AB306" s="60"/>
      <c r="AC306" s="60"/>
      <c r="AD306" s="60"/>
      <c r="AE306" s="60"/>
      <c r="AF306" s="60"/>
      <c r="AG306" s="60"/>
      <c r="AH306" s="60"/>
      <c r="AI306" s="60"/>
      <c r="AJ306" s="60"/>
      <c r="AK306" s="60"/>
      <c r="AL306" s="60"/>
      <c r="AM306" s="60"/>
      <c r="AN306" s="60"/>
      <c r="AO306" s="60"/>
      <c r="AP306" s="60"/>
      <c r="AQ306" s="60"/>
      <c r="AR306" s="60"/>
      <c r="AS306" s="60"/>
      <c r="AT306" s="60"/>
    </row>
    <row r="307" spans="1:46" x14ac:dyDescent="0.2">
      <c r="A307" s="61"/>
      <c r="B307" s="65" t="s">
        <v>358</v>
      </c>
      <c r="C307" s="8">
        <f>IF(AND(C262=C263+C268,C282=C283+C288),1,0)</f>
        <v>1</v>
      </c>
      <c r="D307" s="8">
        <f t="shared" ref="D307:F307" si="89">IF(AND(D262=D263+D268,D282=D283+D288),1,0)</f>
        <v>1</v>
      </c>
      <c r="E307" s="8">
        <f t="shared" si="89"/>
        <v>1</v>
      </c>
      <c r="F307" s="8">
        <f t="shared" si="89"/>
        <v>1</v>
      </c>
      <c r="G307" s="60"/>
      <c r="H307" s="60"/>
      <c r="I307" s="60"/>
      <c r="J307" s="60"/>
      <c r="K307" s="60"/>
      <c r="L307" s="42"/>
      <c r="M307" s="42"/>
      <c r="N307" s="42"/>
      <c r="O307" s="42"/>
      <c r="P307" s="41"/>
      <c r="Q307" s="44"/>
      <c r="R307" s="60"/>
      <c r="S307" s="60"/>
      <c r="T307" s="60"/>
      <c r="U307" s="60"/>
      <c r="V307" s="60"/>
      <c r="W307" s="60"/>
      <c r="X307" s="60"/>
      <c r="Y307" s="60"/>
      <c r="Z307" s="60"/>
      <c r="AA307" s="60"/>
      <c r="AB307" s="60"/>
      <c r="AC307" s="60"/>
      <c r="AD307" s="60"/>
      <c r="AE307" s="60"/>
      <c r="AF307" s="60"/>
      <c r="AG307" s="60"/>
      <c r="AH307" s="60"/>
      <c r="AI307" s="60"/>
      <c r="AJ307" s="60"/>
      <c r="AK307" s="60"/>
      <c r="AL307" s="60"/>
      <c r="AM307" s="60"/>
      <c r="AN307" s="60"/>
      <c r="AO307" s="60"/>
      <c r="AP307" s="60"/>
      <c r="AQ307" s="60"/>
      <c r="AR307" s="60"/>
      <c r="AS307" s="60"/>
      <c r="AT307" s="60"/>
    </row>
    <row r="308" spans="1:46" ht="51" x14ac:dyDescent="0.2">
      <c r="A308" s="61"/>
      <c r="B308" s="65" t="s">
        <v>370</v>
      </c>
      <c r="C308" s="6"/>
      <c r="D308" s="6"/>
      <c r="E308" s="8">
        <f t="shared" ref="E308:F308" si="90">IF(AND(E263=SUM(E265:E267),E268=SUM(E270:E272),E283=SUM(E285:E287),E288=SUM(E290:E292)),1,0)</f>
        <v>1</v>
      </c>
      <c r="F308" s="8">
        <f t="shared" si="90"/>
        <v>1</v>
      </c>
      <c r="G308" s="60"/>
      <c r="H308" s="60"/>
      <c r="I308" s="60"/>
      <c r="J308" s="60"/>
      <c r="K308" s="60"/>
      <c r="L308" s="42"/>
      <c r="M308" s="42"/>
      <c r="N308" s="42"/>
      <c r="O308" s="42"/>
      <c r="P308" s="41"/>
      <c r="Q308" s="44"/>
      <c r="R308" s="60"/>
      <c r="S308" s="60"/>
      <c r="T308" s="60"/>
      <c r="U308" s="60"/>
      <c r="V308" s="60"/>
      <c r="W308" s="60"/>
      <c r="X308" s="60"/>
      <c r="Y308" s="60"/>
      <c r="Z308" s="60"/>
      <c r="AA308" s="60"/>
      <c r="AB308" s="60"/>
      <c r="AC308" s="60"/>
      <c r="AD308" s="60"/>
      <c r="AE308" s="60"/>
      <c r="AF308" s="60"/>
      <c r="AG308" s="60"/>
      <c r="AH308" s="60"/>
      <c r="AI308" s="60"/>
      <c r="AJ308" s="60"/>
      <c r="AK308" s="60"/>
      <c r="AL308" s="60"/>
      <c r="AM308" s="60"/>
      <c r="AN308" s="60"/>
      <c r="AO308" s="60"/>
      <c r="AP308" s="60"/>
      <c r="AQ308" s="60"/>
      <c r="AR308" s="60"/>
      <c r="AS308" s="60"/>
      <c r="AT308" s="60"/>
    </row>
    <row r="309" spans="1:46" ht="11.45" customHeight="1" x14ac:dyDescent="0.2">
      <c r="A309" s="61"/>
      <c r="B309" s="65" t="s">
        <v>359</v>
      </c>
      <c r="C309" s="8">
        <f>IF(AND(C268=SUM(C274:C281),C288=SUM(C294:C298)),1,0)</f>
        <v>1</v>
      </c>
      <c r="D309" s="8">
        <f t="shared" ref="D309:F309" si="91">IF(AND(D268=SUM(D274:D281),D288=SUM(D294:D298)),1,0)</f>
        <v>1</v>
      </c>
      <c r="E309" s="8">
        <f t="shared" si="91"/>
        <v>1</v>
      </c>
      <c r="F309" s="8">
        <f t="shared" si="91"/>
        <v>1</v>
      </c>
      <c r="G309" s="60"/>
      <c r="H309" s="60"/>
      <c r="I309" s="60"/>
      <c r="J309" s="60"/>
      <c r="K309" s="60"/>
      <c r="L309" s="42"/>
      <c r="M309" s="42"/>
      <c r="N309" s="42"/>
      <c r="O309" s="42"/>
      <c r="P309" s="41"/>
      <c r="Q309" s="44"/>
      <c r="R309" s="60"/>
      <c r="S309" s="60"/>
      <c r="T309" s="60"/>
      <c r="U309" s="60"/>
      <c r="V309" s="60"/>
      <c r="W309" s="60"/>
      <c r="X309" s="60"/>
      <c r="Y309" s="60"/>
      <c r="Z309" s="60"/>
      <c r="AA309" s="60"/>
      <c r="AB309" s="60"/>
      <c r="AC309" s="60"/>
      <c r="AD309" s="60"/>
      <c r="AE309" s="60"/>
      <c r="AF309" s="60"/>
      <c r="AG309" s="60"/>
      <c r="AH309" s="60"/>
      <c r="AI309" s="60"/>
      <c r="AJ309" s="60"/>
      <c r="AK309" s="60"/>
      <c r="AL309" s="60"/>
      <c r="AM309" s="60"/>
      <c r="AN309" s="60"/>
      <c r="AO309" s="60"/>
      <c r="AP309" s="60"/>
      <c r="AQ309" s="60"/>
      <c r="AR309" s="60"/>
      <c r="AS309" s="60"/>
      <c r="AT309" s="60"/>
    </row>
    <row r="310" spans="1:46" x14ac:dyDescent="0.2">
      <c r="A310" s="60"/>
      <c r="B310" s="60"/>
      <c r="C310" s="60"/>
      <c r="D310" s="60"/>
      <c r="E310" s="60"/>
      <c r="F310" s="60"/>
      <c r="G310" s="60"/>
      <c r="H310" s="60"/>
      <c r="I310" s="72"/>
      <c r="J310" s="72"/>
      <c r="K310" s="60"/>
      <c r="L310" s="42"/>
      <c r="M310" s="42"/>
      <c r="N310" s="42"/>
      <c r="O310" s="42"/>
      <c r="P310" s="41"/>
      <c r="Q310" s="44"/>
      <c r="R310" s="60"/>
      <c r="S310" s="60"/>
      <c r="T310" s="60"/>
      <c r="U310" s="60"/>
      <c r="V310" s="60"/>
      <c r="W310" s="60"/>
      <c r="X310" s="60"/>
      <c r="Y310" s="60"/>
      <c r="Z310" s="60"/>
      <c r="AA310" s="60"/>
      <c r="AB310" s="60"/>
      <c r="AC310" s="60"/>
      <c r="AD310" s="60"/>
      <c r="AE310" s="60"/>
      <c r="AF310" s="60"/>
      <c r="AG310" s="60"/>
      <c r="AH310" s="60"/>
      <c r="AI310" s="60"/>
      <c r="AJ310" s="60"/>
      <c r="AK310" s="60"/>
      <c r="AL310" s="60"/>
      <c r="AM310" s="60"/>
      <c r="AN310" s="60"/>
      <c r="AO310" s="60"/>
      <c r="AP310" s="60"/>
      <c r="AQ310" s="60"/>
      <c r="AR310" s="60"/>
      <c r="AS310" s="60"/>
      <c r="AT310" s="60"/>
    </row>
    <row r="311" spans="1:46" x14ac:dyDescent="0.2">
      <c r="A311" s="37"/>
      <c r="B311" s="37"/>
      <c r="C311" s="37"/>
      <c r="D311" s="37"/>
      <c r="E311" s="37"/>
      <c r="F311" s="37"/>
      <c r="G311" s="37"/>
      <c r="H311" s="37"/>
      <c r="I311" s="72"/>
      <c r="J311" s="72"/>
      <c r="K311" s="37"/>
      <c r="L311" s="42"/>
      <c r="M311" s="42"/>
      <c r="N311" s="42"/>
      <c r="O311" s="42"/>
      <c r="P311" s="41"/>
      <c r="Q311" s="44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F311" s="37"/>
      <c r="AG311" s="37"/>
      <c r="AH311" s="37"/>
      <c r="AI311" s="37"/>
      <c r="AJ311" s="37"/>
      <c r="AK311" s="37"/>
      <c r="AL311" s="37"/>
      <c r="AM311" s="37"/>
      <c r="AN311" s="37"/>
      <c r="AO311" s="37"/>
      <c r="AP311" s="37"/>
      <c r="AQ311" s="37"/>
      <c r="AR311" s="37"/>
      <c r="AS311" s="37"/>
      <c r="AT311" s="37"/>
    </row>
    <row r="312" spans="1:46" x14ac:dyDescent="0.2">
      <c r="A312" s="12" t="s">
        <v>268</v>
      </c>
      <c r="B312" s="12" t="s">
        <v>0</v>
      </c>
      <c r="C312" s="12" t="s">
        <v>269</v>
      </c>
      <c r="D312" s="12" t="s">
        <v>270</v>
      </c>
      <c r="E312" s="12" t="s">
        <v>271</v>
      </c>
      <c r="F312" s="12" t="s">
        <v>272</v>
      </c>
      <c r="G312" s="37"/>
      <c r="H312" s="37"/>
      <c r="I312" s="72"/>
      <c r="J312" s="72"/>
      <c r="K312" s="37"/>
      <c r="L312" s="42"/>
      <c r="M312" s="42"/>
      <c r="N312" s="42"/>
      <c r="O312" s="42"/>
      <c r="P312" s="41"/>
      <c r="Q312" s="44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F312" s="37"/>
      <c r="AG312" s="37"/>
      <c r="AH312" s="37"/>
      <c r="AI312" s="37"/>
      <c r="AJ312" s="37"/>
      <c r="AK312" s="37"/>
      <c r="AL312" s="37"/>
      <c r="AM312" s="37"/>
      <c r="AN312" s="37"/>
      <c r="AO312" s="37"/>
      <c r="AP312" s="37"/>
      <c r="AQ312" s="37"/>
      <c r="AR312" s="37"/>
      <c r="AS312" s="37"/>
      <c r="AT312" s="37"/>
    </row>
    <row r="313" spans="1:46" x14ac:dyDescent="0.2">
      <c r="A313" s="50">
        <v>7</v>
      </c>
      <c r="B313" s="47" t="s">
        <v>94</v>
      </c>
      <c r="C313" s="56"/>
      <c r="D313" s="56"/>
      <c r="E313" s="56"/>
      <c r="F313" s="56"/>
      <c r="G313" s="37"/>
      <c r="H313" s="37" t="str">
        <f t="shared" si="85"/>
        <v>Voer een getal in (bij n.v.t. NA invullen)</v>
      </c>
      <c r="I313" s="72" t="str">
        <f>CONCATENATE(L313,M313,N313,O313)</f>
        <v/>
      </c>
      <c r="J313" s="72"/>
      <c r="K313" s="37"/>
      <c r="L313" s="42" t="str">
        <f>IF(AND(NOT(ISBLANK(C313)),NOT(ISBLANK(D313))),IF(C313&gt;0,IF(D313&gt;0, "","pva must be &gt;0,"),IF(D313&gt;0, "Pvo must be &gt;0,","")),"")</f>
        <v/>
      </c>
      <c r="M313" s="42" t="str">
        <f>IF(AND(NOT(ISBLANK(E313)),NOT(ISBLANK(F313))),IF(E313&gt;0,IF(F313&gt;0, "","Fva must be &gt;0,"),IF(F313&gt;0, "Fvo must be &gt;0,","")),"")</f>
        <v/>
      </c>
      <c r="N313" s="42" t="str">
        <f>IF(C313&gt;=E313,"","Fvo can not be bigger than Pvo,")</f>
        <v/>
      </c>
      <c r="O313" s="42" t="str">
        <f>IF(D313&gt;=F313,"","Fva can not be higher than Pva")</f>
        <v/>
      </c>
      <c r="P313" s="41"/>
      <c r="Q313" s="44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F313" s="37"/>
      <c r="AG313" s="37"/>
      <c r="AH313" s="37"/>
      <c r="AI313" s="37"/>
      <c r="AJ313" s="37"/>
      <c r="AK313" s="37"/>
      <c r="AL313" s="37"/>
      <c r="AM313" s="37"/>
      <c r="AN313" s="37"/>
      <c r="AO313" s="37"/>
      <c r="AP313" s="37"/>
      <c r="AQ313" s="37"/>
      <c r="AR313" s="37"/>
      <c r="AS313" s="37"/>
      <c r="AT313" s="37"/>
    </row>
    <row r="314" spans="1:46" x14ac:dyDescent="0.2">
      <c r="A314" s="37"/>
      <c r="B314" s="37"/>
      <c r="C314" s="37"/>
      <c r="D314" s="37"/>
      <c r="E314" s="37"/>
      <c r="F314" s="37"/>
      <c r="G314" s="37"/>
      <c r="H314" s="37"/>
      <c r="I314" s="72"/>
      <c r="J314" s="72"/>
      <c r="K314" s="37"/>
      <c r="L314" s="42"/>
      <c r="M314" s="42"/>
      <c r="N314" s="42"/>
      <c r="O314" s="42"/>
      <c r="P314" s="41"/>
      <c r="Q314" s="44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F314" s="37"/>
      <c r="AG314" s="37"/>
      <c r="AH314" s="37"/>
      <c r="AI314" s="37"/>
      <c r="AJ314" s="37"/>
      <c r="AK314" s="37"/>
      <c r="AL314" s="37"/>
      <c r="AM314" s="37"/>
      <c r="AN314" s="37"/>
      <c r="AO314" s="37"/>
      <c r="AP314" s="37"/>
      <c r="AQ314" s="37"/>
      <c r="AR314" s="37"/>
      <c r="AS314" s="37"/>
      <c r="AT314" s="37"/>
    </row>
    <row r="315" spans="1:46" x14ac:dyDescent="0.2">
      <c r="A315" s="37"/>
      <c r="B315" s="37"/>
      <c r="C315" s="37"/>
      <c r="D315" s="37"/>
      <c r="E315" s="37"/>
      <c r="F315" s="37"/>
      <c r="G315" s="37"/>
      <c r="H315" s="37"/>
      <c r="I315" s="72"/>
      <c r="J315" s="72"/>
      <c r="K315" s="37"/>
      <c r="L315" s="42"/>
      <c r="M315" s="42"/>
      <c r="N315" s="42"/>
      <c r="O315" s="42"/>
      <c r="P315" s="41"/>
      <c r="Q315" s="44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F315" s="37"/>
      <c r="AG315" s="37"/>
      <c r="AH315" s="37"/>
      <c r="AI315" s="37"/>
      <c r="AJ315" s="37"/>
      <c r="AK315" s="37"/>
      <c r="AL315" s="37"/>
      <c r="AM315" s="37"/>
      <c r="AN315" s="37"/>
      <c r="AO315" s="37"/>
      <c r="AP315" s="37"/>
      <c r="AQ315" s="37"/>
      <c r="AR315" s="37"/>
      <c r="AS315" s="37"/>
      <c r="AT315" s="37"/>
    </row>
    <row r="316" spans="1:46" x14ac:dyDescent="0.2">
      <c r="A316" s="12" t="s">
        <v>268</v>
      </c>
      <c r="B316" s="12" t="s">
        <v>0</v>
      </c>
      <c r="C316" s="12" t="s">
        <v>269</v>
      </c>
      <c r="D316" s="12" t="s">
        <v>270</v>
      </c>
      <c r="E316" s="12" t="s">
        <v>271</v>
      </c>
      <c r="F316" s="12" t="s">
        <v>272</v>
      </c>
      <c r="G316" s="37"/>
      <c r="H316" s="37"/>
      <c r="I316" s="72"/>
      <c r="J316" s="72"/>
      <c r="K316" s="37"/>
      <c r="L316" s="42"/>
      <c r="M316" s="42"/>
      <c r="N316" s="42"/>
      <c r="O316" s="42"/>
      <c r="P316" s="41"/>
      <c r="Q316" s="44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F316" s="37"/>
      <c r="AG316" s="37"/>
      <c r="AH316" s="37"/>
      <c r="AI316" s="37"/>
      <c r="AJ316" s="37"/>
      <c r="AK316" s="37"/>
      <c r="AL316" s="37"/>
      <c r="AM316" s="37"/>
      <c r="AN316" s="37"/>
      <c r="AO316" s="37"/>
      <c r="AP316" s="37"/>
      <c r="AQ316" s="37"/>
      <c r="AR316" s="37"/>
      <c r="AS316" s="37"/>
      <c r="AT316" s="37"/>
    </row>
    <row r="317" spans="1:46" x14ac:dyDescent="0.2">
      <c r="A317" s="10">
        <v>8</v>
      </c>
      <c r="B317" s="47" t="s">
        <v>95</v>
      </c>
      <c r="C317" s="56"/>
      <c r="D317" s="56"/>
      <c r="E317" s="56"/>
      <c r="F317" s="56"/>
      <c r="G317" s="37"/>
      <c r="H317" s="37" t="str">
        <f t="shared" si="85"/>
        <v>Voer een getal in (bij n.v.t. NA invullen)</v>
      </c>
      <c r="I317" s="72" t="str">
        <f t="shared" ref="I317:I323" si="92">CONCATENATE(L317,M317,N317,O317)</f>
        <v/>
      </c>
      <c r="J317" s="72"/>
      <c r="K317" s="37"/>
      <c r="L317" s="42" t="str">
        <f t="shared" ref="L317:L323" si="93">IF(AND(NOT(ISBLANK(C317)),NOT(ISBLANK(D317))),IF(C317&gt;0,IF(D317&gt;0, "","pva must be &gt;0,"),IF(D317&gt;0, "Pvo must be &gt;0,","")),"")</f>
        <v/>
      </c>
      <c r="M317" s="42" t="str">
        <f t="shared" ref="M317:M323" si="94">IF(AND(NOT(ISBLANK(E317)),NOT(ISBLANK(F317))),IF(E317&gt;0,IF(F317&gt;0, "","Fva must be &gt;0,"),IF(F317&gt;0, "Fvo must be &gt;0,","")),"")</f>
        <v/>
      </c>
      <c r="N317" s="42" t="str">
        <f t="shared" ref="N317:N323" si="95">IF(C317&gt;=E317,"","Fvo can not be bigger than Pvo,")</f>
        <v/>
      </c>
      <c r="O317" s="42" t="str">
        <f t="shared" ref="O317:O323" si="96">IF(D317&gt;=F317,"","Fva can not be higher than Pva")</f>
        <v/>
      </c>
      <c r="P317" s="41"/>
      <c r="Q317" s="44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F317" s="37"/>
      <c r="AG317" s="37"/>
      <c r="AH317" s="37"/>
      <c r="AI317" s="37"/>
      <c r="AJ317" s="37"/>
      <c r="AK317" s="37"/>
      <c r="AL317" s="37"/>
      <c r="AM317" s="37"/>
      <c r="AN317" s="37"/>
      <c r="AO317" s="37"/>
      <c r="AP317" s="37"/>
      <c r="AQ317" s="37"/>
      <c r="AR317" s="37"/>
      <c r="AS317" s="37"/>
      <c r="AT317" s="37"/>
    </row>
    <row r="318" spans="1:46" x14ac:dyDescent="0.2">
      <c r="A318" s="1" t="s">
        <v>266</v>
      </c>
      <c r="B318" s="48" t="s">
        <v>34</v>
      </c>
      <c r="C318" s="56"/>
      <c r="D318" s="56"/>
      <c r="E318" s="56"/>
      <c r="F318" s="56"/>
      <c r="G318" s="37"/>
      <c r="H318" s="37" t="str">
        <f t="shared" si="85"/>
        <v>Voer een getal in (bij n.v.t. NA invullen)</v>
      </c>
      <c r="I318" s="72" t="str">
        <f t="shared" si="92"/>
        <v/>
      </c>
      <c r="J318" s="72"/>
      <c r="K318" s="37"/>
      <c r="L318" s="42" t="str">
        <f t="shared" si="93"/>
        <v/>
      </c>
      <c r="M318" s="42" t="str">
        <f t="shared" si="94"/>
        <v/>
      </c>
      <c r="N318" s="42" t="str">
        <f t="shared" si="95"/>
        <v/>
      </c>
      <c r="O318" s="42" t="str">
        <f t="shared" si="96"/>
        <v/>
      </c>
      <c r="P318" s="41"/>
      <c r="Q318" s="44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F318" s="37"/>
      <c r="AG318" s="37"/>
      <c r="AH318" s="37"/>
      <c r="AI318" s="37"/>
      <c r="AJ318" s="37"/>
      <c r="AK318" s="37"/>
      <c r="AL318" s="37"/>
      <c r="AM318" s="37"/>
      <c r="AN318" s="37"/>
      <c r="AO318" s="37"/>
      <c r="AP318" s="37"/>
      <c r="AQ318" s="37"/>
      <c r="AR318" s="37"/>
      <c r="AS318" s="37"/>
      <c r="AT318" s="37"/>
    </row>
    <row r="319" spans="1:46" x14ac:dyDescent="0.2">
      <c r="A319" s="1" t="s">
        <v>97</v>
      </c>
      <c r="B319" s="48" t="s">
        <v>35</v>
      </c>
      <c r="C319" s="56"/>
      <c r="D319" s="56"/>
      <c r="E319" s="56"/>
      <c r="F319" s="56"/>
      <c r="G319" s="37"/>
      <c r="H319" s="37" t="str">
        <f t="shared" si="85"/>
        <v>Voer een getal in (bij n.v.t. NA invullen)</v>
      </c>
      <c r="I319" s="72" t="str">
        <f t="shared" si="92"/>
        <v/>
      </c>
      <c r="J319" s="72"/>
      <c r="K319" s="37"/>
      <c r="L319" s="42" t="str">
        <f t="shared" si="93"/>
        <v/>
      </c>
      <c r="M319" s="42" t="str">
        <f t="shared" si="94"/>
        <v/>
      </c>
      <c r="N319" s="42" t="str">
        <f t="shared" si="95"/>
        <v/>
      </c>
      <c r="O319" s="42" t="str">
        <f t="shared" si="96"/>
        <v/>
      </c>
      <c r="P319" s="41"/>
      <c r="Q319" s="44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F319" s="37"/>
      <c r="AG319" s="37"/>
      <c r="AH319" s="37"/>
      <c r="AI319" s="37"/>
      <c r="AJ319" s="37"/>
      <c r="AK319" s="37"/>
      <c r="AL319" s="37"/>
      <c r="AM319" s="37"/>
      <c r="AN319" s="37"/>
      <c r="AO319" s="37"/>
      <c r="AP319" s="37"/>
      <c r="AQ319" s="37"/>
      <c r="AR319" s="37"/>
      <c r="AS319" s="37"/>
      <c r="AT319" s="37"/>
    </row>
    <row r="320" spans="1:46" x14ac:dyDescent="0.2">
      <c r="A320" s="1" t="s">
        <v>98</v>
      </c>
      <c r="B320" s="48" t="s">
        <v>40</v>
      </c>
      <c r="C320" s="56"/>
      <c r="D320" s="56"/>
      <c r="E320" s="56"/>
      <c r="F320" s="56"/>
      <c r="G320" s="37"/>
      <c r="H320" s="37" t="str">
        <f t="shared" si="85"/>
        <v>Voer een getal in (bij n.v.t. NA invullen)</v>
      </c>
      <c r="I320" s="72" t="str">
        <f t="shared" si="92"/>
        <v/>
      </c>
      <c r="J320" s="72"/>
      <c r="K320" s="37"/>
      <c r="L320" s="42" t="str">
        <f t="shared" si="93"/>
        <v/>
      </c>
      <c r="M320" s="42" t="str">
        <f t="shared" si="94"/>
        <v/>
      </c>
      <c r="N320" s="42" t="str">
        <f t="shared" si="95"/>
        <v/>
      </c>
      <c r="O320" s="42" t="str">
        <f t="shared" si="96"/>
        <v/>
      </c>
      <c r="P320" s="41"/>
      <c r="Q320" s="44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F320" s="37"/>
      <c r="AG320" s="37"/>
      <c r="AH320" s="37"/>
      <c r="AI320" s="37"/>
      <c r="AJ320" s="37"/>
      <c r="AK320" s="37"/>
      <c r="AL320" s="37"/>
      <c r="AM320" s="37"/>
      <c r="AN320" s="37"/>
      <c r="AO320" s="37"/>
      <c r="AP320" s="37"/>
      <c r="AQ320" s="37"/>
      <c r="AR320" s="37"/>
      <c r="AS320" s="37"/>
      <c r="AT320" s="37"/>
    </row>
    <row r="321" spans="1:46" x14ac:dyDescent="0.2">
      <c r="A321" s="1" t="s">
        <v>267</v>
      </c>
      <c r="B321" s="46" t="s">
        <v>48</v>
      </c>
      <c r="C321" s="56"/>
      <c r="D321" s="56"/>
      <c r="E321" s="56"/>
      <c r="F321" s="56"/>
      <c r="G321" s="37"/>
      <c r="H321" s="37" t="str">
        <f t="shared" si="85"/>
        <v>Voer een getal in (bij n.v.t. NA invullen)</v>
      </c>
      <c r="I321" s="72" t="str">
        <f t="shared" si="92"/>
        <v/>
      </c>
      <c r="J321" s="72"/>
      <c r="K321" s="37"/>
      <c r="L321" s="42" t="str">
        <f t="shared" si="93"/>
        <v/>
      </c>
      <c r="M321" s="42" t="str">
        <f t="shared" si="94"/>
        <v/>
      </c>
      <c r="N321" s="42" t="str">
        <f t="shared" si="95"/>
        <v/>
      </c>
      <c r="O321" s="42" t="str">
        <f t="shared" si="96"/>
        <v/>
      </c>
      <c r="P321" s="41"/>
      <c r="Q321" s="44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F321" s="37"/>
      <c r="AG321" s="37"/>
      <c r="AH321" s="37"/>
      <c r="AI321" s="37"/>
      <c r="AJ321" s="37"/>
      <c r="AK321" s="37"/>
      <c r="AL321" s="37"/>
      <c r="AM321" s="37"/>
      <c r="AN321" s="37"/>
      <c r="AO321" s="37"/>
      <c r="AP321" s="37"/>
      <c r="AQ321" s="37"/>
      <c r="AR321" s="37"/>
      <c r="AS321" s="37"/>
      <c r="AT321" s="37"/>
    </row>
    <row r="322" spans="1:46" x14ac:dyDescent="0.2">
      <c r="A322" s="1" t="s">
        <v>99</v>
      </c>
      <c r="B322" s="46" t="s">
        <v>35</v>
      </c>
      <c r="C322" s="56"/>
      <c r="D322" s="56"/>
      <c r="E322" s="56"/>
      <c r="F322" s="56"/>
      <c r="G322" s="37"/>
      <c r="H322" s="37" t="str">
        <f t="shared" si="85"/>
        <v>Voer een getal in (bij n.v.t. NA invullen)</v>
      </c>
      <c r="I322" s="72" t="str">
        <f t="shared" si="92"/>
        <v/>
      </c>
      <c r="J322" s="72"/>
      <c r="K322" s="37"/>
      <c r="L322" s="42" t="str">
        <f t="shared" si="93"/>
        <v/>
      </c>
      <c r="M322" s="42" t="str">
        <f t="shared" si="94"/>
        <v/>
      </c>
      <c r="N322" s="42" t="str">
        <f t="shared" si="95"/>
        <v/>
      </c>
      <c r="O322" s="42" t="str">
        <f t="shared" si="96"/>
        <v/>
      </c>
      <c r="P322" s="41"/>
      <c r="Q322" s="44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F322" s="37"/>
      <c r="AG322" s="37"/>
      <c r="AH322" s="37"/>
      <c r="AI322" s="37"/>
      <c r="AJ322" s="37"/>
      <c r="AK322" s="37"/>
      <c r="AL322" s="37"/>
      <c r="AM322" s="37"/>
      <c r="AN322" s="37"/>
      <c r="AO322" s="37"/>
      <c r="AP322" s="37"/>
      <c r="AQ322" s="37"/>
      <c r="AR322" s="37"/>
      <c r="AS322" s="37"/>
      <c r="AT322" s="37"/>
    </row>
    <row r="323" spans="1:46" x14ac:dyDescent="0.2">
      <c r="A323" s="1" t="s">
        <v>100</v>
      </c>
      <c r="B323" s="46" t="s">
        <v>40</v>
      </c>
      <c r="C323" s="56"/>
      <c r="D323" s="56"/>
      <c r="E323" s="56"/>
      <c r="F323" s="56"/>
      <c r="G323" s="37"/>
      <c r="H323" s="37" t="str">
        <f t="shared" si="85"/>
        <v>Voer een getal in (bij n.v.t. NA invullen)</v>
      </c>
      <c r="I323" s="72" t="str">
        <f t="shared" si="92"/>
        <v/>
      </c>
      <c r="J323" s="72"/>
      <c r="K323" s="37"/>
      <c r="L323" s="42" t="str">
        <f t="shared" si="93"/>
        <v/>
      </c>
      <c r="M323" s="42" t="str">
        <f t="shared" si="94"/>
        <v/>
      </c>
      <c r="N323" s="42" t="str">
        <f t="shared" si="95"/>
        <v/>
      </c>
      <c r="O323" s="42" t="str">
        <f t="shared" si="96"/>
        <v/>
      </c>
      <c r="P323" s="41"/>
      <c r="Q323" s="44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F323" s="37"/>
      <c r="AG323" s="37"/>
      <c r="AH323" s="37"/>
      <c r="AI323" s="37"/>
      <c r="AJ323" s="37"/>
      <c r="AK323" s="37"/>
      <c r="AL323" s="37"/>
      <c r="AM323" s="37"/>
      <c r="AN323" s="37"/>
      <c r="AO323" s="37"/>
      <c r="AP323" s="37"/>
      <c r="AQ323" s="37"/>
      <c r="AR323" s="37"/>
      <c r="AS323" s="37"/>
      <c r="AT323" s="37"/>
    </row>
    <row r="324" spans="1:46" x14ac:dyDescent="0.2">
      <c r="A324" s="6"/>
      <c r="B324" s="46" t="s">
        <v>96</v>
      </c>
      <c r="C324" s="6"/>
      <c r="D324" s="6"/>
      <c r="E324" s="6"/>
      <c r="F324" s="6"/>
      <c r="G324" s="37"/>
      <c r="H324" s="37"/>
      <c r="I324" s="72"/>
      <c r="J324" s="72"/>
      <c r="K324" s="37"/>
      <c r="L324" s="42"/>
      <c r="M324" s="42"/>
      <c r="N324" s="42"/>
      <c r="O324" s="42"/>
      <c r="P324" s="41"/>
      <c r="Q324" s="44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F324" s="37"/>
      <c r="AG324" s="37"/>
      <c r="AH324" s="37"/>
      <c r="AI324" s="37"/>
      <c r="AJ324" s="37"/>
      <c r="AK324" s="37"/>
      <c r="AL324" s="37"/>
      <c r="AM324" s="37"/>
      <c r="AN324" s="37"/>
      <c r="AO324" s="37"/>
      <c r="AP324" s="37"/>
      <c r="AQ324" s="37"/>
      <c r="AR324" s="37"/>
      <c r="AS324" s="37"/>
      <c r="AT324" s="37"/>
    </row>
    <row r="325" spans="1:46" x14ac:dyDescent="0.2">
      <c r="A325" s="1" t="s">
        <v>101</v>
      </c>
      <c r="B325" s="46" t="s">
        <v>30</v>
      </c>
      <c r="C325" s="56"/>
      <c r="D325" s="56"/>
      <c r="E325" s="56"/>
      <c r="F325" s="56"/>
      <c r="G325" s="37"/>
      <c r="H325" s="37" t="str">
        <f t="shared" si="85"/>
        <v>Voer een getal in (bij n.v.t. NA invullen)</v>
      </c>
      <c r="I325" s="72" t="str">
        <f>CONCATENATE(L325,M325,N325,O325)</f>
        <v/>
      </c>
      <c r="J325" s="72"/>
      <c r="K325" s="37"/>
      <c r="L325" s="42" t="str">
        <f>IF(AND(NOT(ISBLANK(C325)),NOT(ISBLANK(D325))),IF(C325&gt;0,IF(D325&gt;0, "","pva must be &gt;0,"),IF(D325&gt;0, "Pvo must be &gt;0,","")),"")</f>
        <v/>
      </c>
      <c r="M325" s="42" t="str">
        <f>IF(AND(NOT(ISBLANK(E325)),NOT(ISBLANK(F325))),IF(E325&gt;0,IF(F325&gt;0, "","Fva must be &gt;0,"),IF(F325&gt;0, "Fvo must be &gt;0,","")),"")</f>
        <v/>
      </c>
      <c r="N325" s="42" t="str">
        <f>IF(C325&gt;=E325,"","Fvo can not be bigger than Pvo,")</f>
        <v/>
      </c>
      <c r="O325" s="42" t="str">
        <f>IF(D325&gt;=F325,"","Fva can not be higher than Pva")</f>
        <v/>
      </c>
      <c r="P325" s="41"/>
      <c r="Q325" s="44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F325" s="37"/>
      <c r="AG325" s="37"/>
      <c r="AH325" s="37"/>
      <c r="AI325" s="37"/>
      <c r="AJ325" s="37"/>
      <c r="AK325" s="37"/>
      <c r="AL325" s="37"/>
      <c r="AM325" s="37"/>
      <c r="AN325" s="37"/>
      <c r="AO325" s="37"/>
      <c r="AP325" s="37"/>
      <c r="AQ325" s="37"/>
      <c r="AR325" s="37"/>
      <c r="AS325" s="37"/>
      <c r="AT325" s="37"/>
    </row>
    <row r="326" spans="1:46" x14ac:dyDescent="0.2">
      <c r="A326" s="1" t="s">
        <v>102</v>
      </c>
      <c r="B326" s="46" t="s">
        <v>75</v>
      </c>
      <c r="C326" s="56"/>
      <c r="D326" s="56"/>
      <c r="E326" s="56"/>
      <c r="F326" s="56"/>
      <c r="G326" s="37"/>
      <c r="H326" s="37" t="str">
        <f t="shared" si="85"/>
        <v>Voer een getal in (bij n.v.t. NA invullen)</v>
      </c>
      <c r="I326" s="72" t="str">
        <f>CONCATENATE(L326,M326,N326,O326)</f>
        <v/>
      </c>
      <c r="J326" s="72"/>
      <c r="K326" s="37"/>
      <c r="L326" s="42" t="str">
        <f>IF(AND(NOT(ISBLANK(C326)),NOT(ISBLANK(D326))),IF(C326&gt;0,IF(D326&gt;0, "","pva must be &gt;0,"),IF(D326&gt;0, "Pvo must be &gt;0,","")),"")</f>
        <v/>
      </c>
      <c r="M326" s="42" t="str">
        <f>IF(AND(NOT(ISBLANK(E326)),NOT(ISBLANK(F326))),IF(E326&gt;0,IF(F326&gt;0, "","Fva must be &gt;0,"),IF(F326&gt;0, "Fvo must be &gt;0,","")),"")</f>
        <v/>
      </c>
      <c r="N326" s="42" t="str">
        <f>IF(C326&gt;=E326,"","Fvo can not be bigger than Pvo,")</f>
        <v/>
      </c>
      <c r="O326" s="42" t="str">
        <f>IF(D326&gt;=F326,"","Fva can not be higher than Pva")</f>
        <v/>
      </c>
      <c r="P326" s="41"/>
      <c r="Q326" s="44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F326" s="37"/>
      <c r="AG326" s="37"/>
      <c r="AH326" s="37"/>
      <c r="AI326" s="37"/>
      <c r="AJ326" s="37"/>
      <c r="AK326" s="37"/>
      <c r="AL326" s="37"/>
      <c r="AM326" s="37"/>
      <c r="AN326" s="37"/>
      <c r="AO326" s="37"/>
      <c r="AP326" s="37"/>
      <c r="AQ326" s="37"/>
      <c r="AR326" s="37"/>
      <c r="AS326" s="37"/>
      <c r="AT326" s="37"/>
    </row>
    <row r="327" spans="1:46" x14ac:dyDescent="0.2">
      <c r="A327" s="61"/>
      <c r="B327" s="55"/>
      <c r="C327" s="62"/>
      <c r="D327" s="62"/>
      <c r="E327" s="62"/>
      <c r="F327" s="62"/>
      <c r="G327" s="60"/>
      <c r="H327" s="60"/>
      <c r="I327" s="60"/>
      <c r="J327" s="60"/>
      <c r="K327" s="60"/>
      <c r="L327" s="42"/>
      <c r="M327" s="42"/>
      <c r="N327" s="42"/>
      <c r="O327" s="42"/>
      <c r="P327" s="41"/>
      <c r="Q327" s="44"/>
      <c r="R327" s="60"/>
      <c r="S327" s="60"/>
      <c r="T327" s="60"/>
      <c r="U327" s="60"/>
      <c r="V327" s="60"/>
      <c r="W327" s="60"/>
      <c r="X327" s="60"/>
      <c r="Y327" s="60"/>
      <c r="Z327" s="60"/>
      <c r="AA327" s="60"/>
      <c r="AB327" s="60"/>
      <c r="AC327" s="60"/>
      <c r="AD327" s="60"/>
      <c r="AE327" s="60"/>
      <c r="AF327" s="60"/>
      <c r="AG327" s="60"/>
      <c r="AH327" s="60"/>
      <c r="AI327" s="60"/>
      <c r="AJ327" s="60"/>
      <c r="AK327" s="60"/>
      <c r="AL327" s="60"/>
      <c r="AM327" s="60"/>
      <c r="AN327" s="60"/>
      <c r="AO327" s="60"/>
      <c r="AP327" s="60"/>
      <c r="AQ327" s="60"/>
      <c r="AR327" s="60"/>
      <c r="AS327" s="60"/>
      <c r="AT327" s="60"/>
    </row>
    <row r="328" spans="1:46" x14ac:dyDescent="0.2">
      <c r="A328" s="61"/>
      <c r="B328" s="64" t="s">
        <v>328</v>
      </c>
      <c r="C328" s="12" t="s">
        <v>269</v>
      </c>
      <c r="D328" s="12" t="s">
        <v>270</v>
      </c>
      <c r="E328" s="12" t="s">
        <v>271</v>
      </c>
      <c r="F328" s="12" t="s">
        <v>272</v>
      </c>
      <c r="G328" s="60"/>
      <c r="H328" s="60"/>
      <c r="I328" s="60"/>
      <c r="J328" s="60"/>
      <c r="K328" s="60"/>
      <c r="L328" s="42"/>
      <c r="M328" s="42"/>
      <c r="N328" s="42"/>
      <c r="O328" s="42"/>
      <c r="P328" s="41"/>
      <c r="Q328" s="44"/>
      <c r="R328" s="60"/>
      <c r="S328" s="60"/>
      <c r="T328" s="60"/>
      <c r="U328" s="60"/>
      <c r="V328" s="60"/>
      <c r="W328" s="60"/>
      <c r="X328" s="60"/>
      <c r="Y328" s="60"/>
      <c r="Z328" s="60"/>
      <c r="AA328" s="60"/>
      <c r="AB328" s="60"/>
      <c r="AC328" s="60"/>
      <c r="AD328" s="60"/>
      <c r="AE328" s="60"/>
      <c r="AF328" s="60"/>
      <c r="AG328" s="60"/>
      <c r="AH328" s="60"/>
      <c r="AI328" s="60"/>
      <c r="AJ328" s="60"/>
      <c r="AK328" s="60"/>
      <c r="AL328" s="60"/>
      <c r="AM328" s="60"/>
      <c r="AN328" s="60"/>
      <c r="AO328" s="60"/>
      <c r="AP328" s="60"/>
      <c r="AQ328" s="60"/>
      <c r="AR328" s="60"/>
      <c r="AS328" s="60"/>
      <c r="AT328" s="60"/>
    </row>
    <row r="329" spans="1:46" x14ac:dyDescent="0.2">
      <c r="A329" s="61"/>
      <c r="B329" s="65" t="s">
        <v>360</v>
      </c>
      <c r="C329" s="8">
        <f>IF(C317=C318+C321,1,0)</f>
        <v>1</v>
      </c>
      <c r="D329" s="8">
        <f t="shared" ref="D329:F329" si="97">IF(D317=D318+D321,1,0)</f>
        <v>1</v>
      </c>
      <c r="E329" s="8">
        <f t="shared" si="97"/>
        <v>1</v>
      </c>
      <c r="F329" s="8">
        <f t="shared" si="97"/>
        <v>1</v>
      </c>
      <c r="G329" s="60"/>
      <c r="H329" s="60"/>
      <c r="I329" s="60"/>
      <c r="J329" s="60"/>
      <c r="K329" s="60"/>
      <c r="L329" s="42"/>
      <c r="M329" s="42"/>
      <c r="N329" s="42"/>
      <c r="O329" s="42"/>
      <c r="P329" s="41"/>
      <c r="Q329" s="44"/>
      <c r="R329" s="60"/>
      <c r="S329" s="60"/>
      <c r="T329" s="60"/>
      <c r="U329" s="60"/>
      <c r="V329" s="60"/>
      <c r="W329" s="60"/>
      <c r="X329" s="60"/>
      <c r="Y329" s="60"/>
      <c r="Z329" s="60"/>
      <c r="AA329" s="60"/>
      <c r="AB329" s="60"/>
      <c r="AC329" s="60"/>
      <c r="AD329" s="60"/>
      <c r="AE329" s="60"/>
      <c r="AF329" s="60"/>
      <c r="AG329" s="60"/>
      <c r="AH329" s="60"/>
      <c r="AI329" s="60"/>
      <c r="AJ329" s="60"/>
      <c r="AK329" s="60"/>
      <c r="AL329" s="60"/>
      <c r="AM329" s="60"/>
      <c r="AN329" s="60"/>
      <c r="AO329" s="60"/>
      <c r="AP329" s="60"/>
      <c r="AQ329" s="60"/>
      <c r="AR329" s="60"/>
      <c r="AS329" s="60"/>
      <c r="AT329" s="60"/>
    </row>
    <row r="330" spans="1:46" x14ac:dyDescent="0.2">
      <c r="A330" s="61"/>
      <c r="B330" s="65" t="s">
        <v>361</v>
      </c>
      <c r="C330" s="8">
        <f>IF(C317=C325+C326,1,0)</f>
        <v>1</v>
      </c>
      <c r="D330" s="8">
        <f t="shared" ref="D330:F330" si="98">IF(D317=D325+D326,1,0)</f>
        <v>1</v>
      </c>
      <c r="E330" s="8">
        <f t="shared" si="98"/>
        <v>1</v>
      </c>
      <c r="F330" s="8">
        <f t="shared" si="98"/>
        <v>1</v>
      </c>
      <c r="G330" s="60"/>
      <c r="H330" s="60"/>
      <c r="I330" s="60"/>
      <c r="J330" s="60"/>
      <c r="K330" s="60"/>
      <c r="L330" s="42"/>
      <c r="M330" s="42"/>
      <c r="N330" s="42"/>
      <c r="O330" s="42"/>
      <c r="P330" s="41"/>
      <c r="Q330" s="44"/>
      <c r="R330" s="60"/>
      <c r="S330" s="60"/>
      <c r="T330" s="60"/>
      <c r="U330" s="60"/>
      <c r="V330" s="60"/>
      <c r="W330" s="60"/>
      <c r="X330" s="60"/>
      <c r="Y330" s="60"/>
      <c r="Z330" s="60"/>
      <c r="AA330" s="60"/>
      <c r="AB330" s="60"/>
      <c r="AC330" s="60"/>
      <c r="AD330" s="60"/>
      <c r="AE330" s="60"/>
      <c r="AF330" s="60"/>
      <c r="AG330" s="60"/>
      <c r="AH330" s="60"/>
      <c r="AI330" s="60"/>
      <c r="AJ330" s="60"/>
      <c r="AK330" s="60"/>
      <c r="AL330" s="60"/>
      <c r="AM330" s="60"/>
      <c r="AN330" s="60"/>
      <c r="AO330" s="60"/>
      <c r="AP330" s="60"/>
      <c r="AQ330" s="60"/>
      <c r="AR330" s="60"/>
      <c r="AS330" s="60"/>
      <c r="AT330" s="60"/>
    </row>
    <row r="331" spans="1:46" x14ac:dyDescent="0.2">
      <c r="A331" s="61"/>
      <c r="B331" s="65" t="s">
        <v>362</v>
      </c>
      <c r="C331" s="8">
        <f>IF(C318=C319+C320,1,0)</f>
        <v>1</v>
      </c>
      <c r="D331" s="8">
        <f t="shared" ref="D331:F331" si="99">IF(D318=D319+D320,1,0)</f>
        <v>1</v>
      </c>
      <c r="E331" s="8">
        <f t="shared" si="99"/>
        <v>1</v>
      </c>
      <c r="F331" s="8">
        <f t="shared" si="99"/>
        <v>1</v>
      </c>
      <c r="G331" s="60"/>
      <c r="H331" s="60"/>
      <c r="I331" s="60"/>
      <c r="J331" s="60"/>
      <c r="K331" s="60"/>
      <c r="L331" s="42"/>
      <c r="M331" s="42"/>
      <c r="N331" s="42"/>
      <c r="O331" s="42"/>
      <c r="P331" s="41"/>
      <c r="Q331" s="44"/>
      <c r="R331" s="60"/>
      <c r="S331" s="60"/>
      <c r="T331" s="60"/>
      <c r="U331" s="60"/>
      <c r="V331" s="60"/>
      <c r="W331" s="60"/>
      <c r="X331" s="60"/>
      <c r="Y331" s="60"/>
      <c r="Z331" s="60"/>
      <c r="AA331" s="60"/>
      <c r="AB331" s="60"/>
      <c r="AC331" s="60"/>
      <c r="AD331" s="60"/>
      <c r="AE331" s="60"/>
      <c r="AF331" s="60"/>
      <c r="AG331" s="60"/>
      <c r="AH331" s="60"/>
      <c r="AI331" s="60"/>
      <c r="AJ331" s="60"/>
      <c r="AK331" s="60"/>
      <c r="AL331" s="60"/>
      <c r="AM331" s="60"/>
      <c r="AN331" s="60"/>
      <c r="AO331" s="60"/>
      <c r="AP331" s="60"/>
      <c r="AQ331" s="60"/>
      <c r="AR331" s="60"/>
      <c r="AS331" s="60"/>
      <c r="AT331" s="60"/>
    </row>
    <row r="332" spans="1:46" ht="11.45" customHeight="1" x14ac:dyDescent="0.2">
      <c r="A332" s="61"/>
      <c r="B332" s="65" t="s">
        <v>363</v>
      </c>
      <c r="C332" s="8">
        <f>IF(C321=C322+C323,1,0)</f>
        <v>1</v>
      </c>
      <c r="D332" s="8">
        <f t="shared" ref="D332:F332" si="100">IF(D321=D322+D323,1,0)</f>
        <v>1</v>
      </c>
      <c r="E332" s="8">
        <f t="shared" si="100"/>
        <v>1</v>
      </c>
      <c r="F332" s="8">
        <f t="shared" si="100"/>
        <v>1</v>
      </c>
      <c r="G332" s="60"/>
      <c r="H332" s="60"/>
      <c r="I332" s="60"/>
      <c r="J332" s="60"/>
      <c r="K332" s="60"/>
      <c r="L332" s="42"/>
      <c r="M332" s="42"/>
      <c r="N332" s="42"/>
      <c r="O332" s="42"/>
      <c r="P332" s="41"/>
      <c r="Q332" s="44"/>
      <c r="R332" s="60"/>
      <c r="S332" s="60"/>
      <c r="T332" s="60"/>
      <c r="U332" s="60"/>
      <c r="V332" s="60"/>
      <c r="W332" s="60"/>
      <c r="X332" s="60"/>
      <c r="Y332" s="60"/>
      <c r="Z332" s="60"/>
      <c r="AA332" s="60"/>
      <c r="AB332" s="60"/>
      <c r="AC332" s="60"/>
      <c r="AD332" s="60"/>
      <c r="AE332" s="60"/>
      <c r="AF332" s="60"/>
      <c r="AG332" s="60"/>
      <c r="AH332" s="60"/>
      <c r="AI332" s="60"/>
      <c r="AJ332" s="60"/>
      <c r="AK332" s="60"/>
      <c r="AL332" s="60"/>
      <c r="AM332" s="60"/>
      <c r="AN332" s="60"/>
      <c r="AO332" s="60"/>
      <c r="AP332" s="60"/>
      <c r="AQ332" s="60"/>
      <c r="AR332" s="60"/>
      <c r="AS332" s="60"/>
      <c r="AT332" s="60"/>
    </row>
    <row r="333" spans="1:46" x14ac:dyDescent="0.2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L333" s="42"/>
      <c r="M333" s="42"/>
      <c r="N333" s="42"/>
      <c r="O333" s="42"/>
      <c r="P333" s="41"/>
      <c r="Q333" s="44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F333" s="37"/>
      <c r="AG333" s="37"/>
      <c r="AH333" s="37"/>
      <c r="AI333" s="37"/>
      <c r="AJ333" s="37"/>
      <c r="AK333" s="37"/>
      <c r="AL333" s="37"/>
      <c r="AM333" s="37"/>
      <c r="AN333" s="37"/>
      <c r="AO333" s="37"/>
      <c r="AP333" s="37"/>
      <c r="AQ333" s="37"/>
      <c r="AR333" s="37"/>
      <c r="AS333" s="37"/>
      <c r="AT333" s="37"/>
    </row>
    <row r="334" spans="1:46" x14ac:dyDescent="0.2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L334" s="42"/>
      <c r="M334" s="42"/>
      <c r="N334" s="42"/>
      <c r="O334" s="42"/>
      <c r="P334" s="41"/>
      <c r="Q334" s="44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F334" s="37"/>
      <c r="AG334" s="37"/>
      <c r="AH334" s="37"/>
      <c r="AI334" s="37"/>
      <c r="AJ334" s="37"/>
      <c r="AK334" s="37"/>
      <c r="AL334" s="37"/>
      <c r="AM334" s="37"/>
      <c r="AN334" s="37"/>
      <c r="AO334" s="37"/>
      <c r="AP334" s="37"/>
      <c r="AQ334" s="37"/>
      <c r="AR334" s="37"/>
      <c r="AS334" s="37"/>
      <c r="AT334" s="37"/>
    </row>
    <row r="335" spans="1:46" x14ac:dyDescent="0.2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L335" s="42"/>
      <c r="M335" s="42"/>
      <c r="N335" s="42"/>
      <c r="O335" s="42"/>
      <c r="P335" s="41"/>
      <c r="Q335" s="44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F335" s="37"/>
      <c r="AG335" s="37"/>
      <c r="AH335" s="37"/>
      <c r="AI335" s="37"/>
      <c r="AJ335" s="37"/>
      <c r="AK335" s="37"/>
      <c r="AL335" s="37"/>
      <c r="AM335" s="37"/>
      <c r="AN335" s="37"/>
      <c r="AO335" s="37"/>
      <c r="AP335" s="37"/>
      <c r="AQ335" s="37"/>
      <c r="AR335" s="37"/>
      <c r="AS335" s="37"/>
      <c r="AT335" s="37"/>
    </row>
    <row r="336" spans="1:46" x14ac:dyDescent="0.2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L336" s="42"/>
      <c r="M336" s="42"/>
      <c r="N336" s="42"/>
      <c r="O336" s="42"/>
      <c r="P336" s="41"/>
      <c r="Q336" s="44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F336" s="37"/>
      <c r="AG336" s="37"/>
      <c r="AH336" s="37"/>
      <c r="AI336" s="37"/>
      <c r="AJ336" s="37"/>
      <c r="AK336" s="37"/>
      <c r="AL336" s="37"/>
      <c r="AM336" s="37"/>
      <c r="AN336" s="37"/>
      <c r="AO336" s="37"/>
      <c r="AP336" s="37"/>
      <c r="AQ336" s="37"/>
      <c r="AR336" s="37"/>
      <c r="AS336" s="37"/>
      <c r="AT336" s="37"/>
    </row>
    <row r="337" spans="1:46" x14ac:dyDescent="0.2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L337" s="42"/>
      <c r="M337" s="42"/>
      <c r="N337" s="42"/>
      <c r="O337" s="42"/>
      <c r="P337" s="41"/>
      <c r="Q337" s="44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F337" s="37"/>
      <c r="AG337" s="37"/>
      <c r="AH337" s="37"/>
      <c r="AI337" s="37"/>
      <c r="AJ337" s="37"/>
      <c r="AK337" s="37"/>
      <c r="AL337" s="37"/>
      <c r="AM337" s="37"/>
      <c r="AN337" s="37"/>
      <c r="AO337" s="37"/>
      <c r="AP337" s="37"/>
      <c r="AQ337" s="37"/>
      <c r="AR337" s="37"/>
      <c r="AS337" s="37"/>
      <c r="AT337" s="37"/>
    </row>
    <row r="338" spans="1:46" x14ac:dyDescent="0.2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L338" s="42"/>
      <c r="M338" s="42"/>
      <c r="N338" s="42"/>
      <c r="O338" s="42"/>
      <c r="P338" s="41"/>
      <c r="Q338" s="41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F338" s="37"/>
      <c r="AG338" s="37"/>
      <c r="AH338" s="37"/>
      <c r="AI338" s="37"/>
      <c r="AJ338" s="37"/>
      <c r="AK338" s="37"/>
      <c r="AL338" s="37"/>
      <c r="AM338" s="37"/>
      <c r="AN338" s="37"/>
      <c r="AO338" s="37"/>
      <c r="AP338" s="37"/>
      <c r="AQ338" s="37"/>
      <c r="AR338" s="37"/>
      <c r="AS338" s="37"/>
      <c r="AT338" s="37"/>
    </row>
    <row r="339" spans="1:46" x14ac:dyDescent="0.2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L339" s="42"/>
      <c r="M339" s="42"/>
      <c r="N339" s="42"/>
      <c r="O339" s="42"/>
      <c r="P339" s="41"/>
      <c r="Q339" s="41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F339" s="37"/>
      <c r="AG339" s="37"/>
      <c r="AH339" s="37"/>
      <c r="AI339" s="37"/>
      <c r="AJ339" s="37"/>
      <c r="AK339" s="37"/>
      <c r="AL339" s="37"/>
      <c r="AM339" s="37"/>
      <c r="AN339" s="37"/>
      <c r="AO339" s="37"/>
      <c r="AP339" s="37"/>
      <c r="AQ339" s="37"/>
      <c r="AR339" s="37"/>
      <c r="AS339" s="37"/>
      <c r="AT339" s="37"/>
    </row>
    <row r="340" spans="1:46" x14ac:dyDescent="0.2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L340" s="42"/>
      <c r="M340" s="42"/>
      <c r="N340" s="42"/>
      <c r="O340" s="42"/>
      <c r="P340" s="41"/>
      <c r="Q340" s="41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F340" s="37"/>
      <c r="AG340" s="37"/>
      <c r="AH340" s="37"/>
      <c r="AI340" s="37"/>
      <c r="AJ340" s="37"/>
      <c r="AK340" s="37"/>
      <c r="AL340" s="37"/>
      <c r="AM340" s="37"/>
      <c r="AN340" s="37"/>
      <c r="AO340" s="37"/>
      <c r="AP340" s="37"/>
      <c r="AQ340" s="37"/>
      <c r="AR340" s="37"/>
      <c r="AS340" s="37"/>
      <c r="AT340" s="37"/>
    </row>
    <row r="341" spans="1:46" x14ac:dyDescent="0.2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L341" s="42"/>
      <c r="M341" s="42"/>
      <c r="N341" s="42"/>
      <c r="O341" s="42"/>
      <c r="P341" s="41"/>
      <c r="Q341" s="41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F341" s="37"/>
      <c r="AG341" s="37"/>
      <c r="AH341" s="37"/>
      <c r="AI341" s="37"/>
      <c r="AJ341" s="37"/>
      <c r="AK341" s="37"/>
      <c r="AL341" s="37"/>
      <c r="AM341" s="37"/>
      <c r="AN341" s="37"/>
      <c r="AO341" s="37"/>
      <c r="AP341" s="37"/>
      <c r="AQ341" s="37"/>
      <c r="AR341" s="37"/>
      <c r="AS341" s="37"/>
      <c r="AT341" s="37"/>
    </row>
    <row r="342" spans="1:46" x14ac:dyDescent="0.2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L342" s="42"/>
      <c r="M342" s="42"/>
      <c r="N342" s="42"/>
      <c r="O342" s="42"/>
      <c r="P342" s="41"/>
      <c r="Q342" s="41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F342" s="37"/>
      <c r="AG342" s="37"/>
      <c r="AH342" s="37"/>
      <c r="AI342" s="37"/>
      <c r="AJ342" s="37"/>
      <c r="AK342" s="37"/>
      <c r="AL342" s="37"/>
      <c r="AM342" s="37"/>
      <c r="AN342" s="37"/>
      <c r="AO342" s="37"/>
      <c r="AP342" s="37"/>
      <c r="AQ342" s="37"/>
      <c r="AR342" s="37"/>
      <c r="AS342" s="37"/>
      <c r="AT342" s="37"/>
    </row>
    <row r="343" spans="1:46" x14ac:dyDescent="0.2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L343" s="42"/>
      <c r="M343" s="42"/>
      <c r="N343" s="42"/>
      <c r="O343" s="42"/>
      <c r="P343" s="41"/>
      <c r="Q343" s="41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F343" s="37"/>
      <c r="AG343" s="37"/>
      <c r="AH343" s="37"/>
      <c r="AI343" s="37"/>
      <c r="AJ343" s="37"/>
      <c r="AK343" s="37"/>
      <c r="AL343" s="37"/>
      <c r="AM343" s="37"/>
      <c r="AN343" s="37"/>
      <c r="AO343" s="37"/>
      <c r="AP343" s="37"/>
      <c r="AQ343" s="37"/>
      <c r="AR343" s="37"/>
      <c r="AS343" s="37"/>
      <c r="AT343" s="37"/>
    </row>
    <row r="344" spans="1:46" x14ac:dyDescent="0.2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L344" s="42"/>
      <c r="M344" s="42"/>
      <c r="N344" s="42"/>
      <c r="O344" s="42"/>
      <c r="P344" s="41"/>
      <c r="Q344" s="41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F344" s="37"/>
      <c r="AG344" s="37"/>
      <c r="AH344" s="37"/>
      <c r="AI344" s="37"/>
      <c r="AJ344" s="37"/>
      <c r="AK344" s="37"/>
      <c r="AL344" s="37"/>
      <c r="AM344" s="37"/>
      <c r="AN344" s="37"/>
      <c r="AO344" s="37"/>
      <c r="AP344" s="37"/>
      <c r="AQ344" s="37"/>
      <c r="AR344" s="37"/>
      <c r="AS344" s="37"/>
      <c r="AT344" s="37"/>
    </row>
    <row r="345" spans="1:46" x14ac:dyDescent="0.2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L345" s="42"/>
      <c r="M345" s="42"/>
      <c r="N345" s="42"/>
      <c r="O345" s="42"/>
      <c r="P345" s="41"/>
      <c r="Q345" s="41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F345" s="37"/>
      <c r="AG345" s="37"/>
      <c r="AH345" s="37"/>
      <c r="AI345" s="37"/>
      <c r="AJ345" s="37"/>
      <c r="AK345" s="37"/>
      <c r="AL345" s="37"/>
      <c r="AM345" s="37"/>
      <c r="AN345" s="37"/>
      <c r="AO345" s="37"/>
      <c r="AP345" s="37"/>
      <c r="AQ345" s="37"/>
      <c r="AR345" s="37"/>
      <c r="AS345" s="37"/>
      <c r="AT345" s="37"/>
    </row>
    <row r="346" spans="1:46" x14ac:dyDescent="0.2">
      <c r="A346" s="37"/>
      <c r="B346" s="37"/>
      <c r="C346" s="37"/>
      <c r="D346" s="37"/>
      <c r="E346" s="37"/>
      <c r="F346" s="37"/>
      <c r="G346" s="37"/>
      <c r="H346" s="37"/>
      <c r="I346" s="37"/>
      <c r="J346" s="37"/>
      <c r="L346" s="42"/>
      <c r="M346" s="42"/>
      <c r="N346" s="42"/>
      <c r="O346" s="42"/>
      <c r="P346" s="41"/>
      <c r="Q346" s="41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F346" s="37"/>
      <c r="AG346" s="37"/>
      <c r="AH346" s="37"/>
      <c r="AI346" s="37"/>
      <c r="AJ346" s="37"/>
      <c r="AK346" s="37"/>
      <c r="AL346" s="37"/>
      <c r="AM346" s="37"/>
      <c r="AN346" s="37"/>
      <c r="AO346" s="37"/>
      <c r="AP346" s="37"/>
      <c r="AQ346" s="37"/>
      <c r="AR346" s="37"/>
      <c r="AS346" s="37"/>
      <c r="AT346" s="37"/>
    </row>
    <row r="347" spans="1:46" x14ac:dyDescent="0.2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L347" s="42"/>
      <c r="M347" s="42"/>
      <c r="N347" s="42"/>
      <c r="O347" s="42"/>
      <c r="P347" s="41"/>
      <c r="Q347" s="41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F347" s="37"/>
      <c r="AG347" s="37"/>
      <c r="AH347" s="37"/>
      <c r="AI347" s="37"/>
      <c r="AJ347" s="37"/>
      <c r="AK347" s="37"/>
      <c r="AL347" s="37"/>
      <c r="AM347" s="37"/>
      <c r="AN347" s="37"/>
      <c r="AO347" s="37"/>
      <c r="AP347" s="37"/>
      <c r="AQ347" s="37"/>
      <c r="AR347" s="37"/>
      <c r="AS347" s="37"/>
      <c r="AT347" s="37"/>
    </row>
    <row r="348" spans="1:46" x14ac:dyDescent="0.2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L348" s="42"/>
      <c r="M348" s="42"/>
      <c r="N348" s="42"/>
      <c r="O348" s="42"/>
      <c r="P348" s="41"/>
      <c r="Q348" s="41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F348" s="37"/>
      <c r="AG348" s="37"/>
      <c r="AH348" s="37"/>
      <c r="AI348" s="37"/>
      <c r="AJ348" s="37"/>
      <c r="AK348" s="37"/>
      <c r="AL348" s="37"/>
      <c r="AM348" s="37"/>
      <c r="AN348" s="37"/>
      <c r="AO348" s="37"/>
      <c r="AP348" s="37"/>
      <c r="AQ348" s="37"/>
      <c r="AR348" s="37"/>
      <c r="AS348" s="37"/>
      <c r="AT348" s="37"/>
    </row>
    <row r="349" spans="1:46" x14ac:dyDescent="0.2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L349" s="42"/>
      <c r="M349" s="42"/>
      <c r="N349" s="42"/>
      <c r="O349" s="42"/>
      <c r="P349" s="41"/>
      <c r="Q349" s="41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F349" s="37"/>
      <c r="AG349" s="37"/>
      <c r="AH349" s="37"/>
      <c r="AI349" s="37"/>
      <c r="AJ349" s="37"/>
      <c r="AK349" s="37"/>
      <c r="AL349" s="37"/>
      <c r="AM349" s="37"/>
      <c r="AN349" s="37"/>
      <c r="AO349" s="37"/>
      <c r="AP349" s="37"/>
      <c r="AQ349" s="37"/>
      <c r="AR349" s="37"/>
      <c r="AS349" s="37"/>
      <c r="AT349" s="37"/>
    </row>
    <row r="350" spans="1:46" x14ac:dyDescent="0.2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L350" s="42"/>
      <c r="M350" s="42"/>
      <c r="N350" s="42"/>
      <c r="O350" s="42"/>
      <c r="P350" s="41"/>
      <c r="Q350" s="41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F350" s="37"/>
      <c r="AG350" s="37"/>
      <c r="AH350" s="37"/>
      <c r="AI350" s="37"/>
      <c r="AJ350" s="37"/>
      <c r="AK350" s="37"/>
      <c r="AL350" s="37"/>
      <c r="AM350" s="37"/>
      <c r="AN350" s="37"/>
      <c r="AO350" s="37"/>
      <c r="AP350" s="37"/>
      <c r="AQ350" s="37"/>
      <c r="AR350" s="37"/>
      <c r="AS350" s="37"/>
      <c r="AT350" s="37"/>
    </row>
    <row r="351" spans="1:46" x14ac:dyDescent="0.2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L351" s="42"/>
      <c r="M351" s="42"/>
      <c r="N351" s="42"/>
      <c r="O351" s="42"/>
      <c r="P351" s="41"/>
      <c r="Q351" s="41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F351" s="37"/>
      <c r="AG351" s="37"/>
      <c r="AH351" s="37"/>
      <c r="AI351" s="37"/>
      <c r="AJ351" s="37"/>
      <c r="AK351" s="37"/>
      <c r="AL351" s="37"/>
      <c r="AM351" s="37"/>
      <c r="AN351" s="37"/>
      <c r="AO351" s="37"/>
      <c r="AP351" s="37"/>
      <c r="AQ351" s="37"/>
      <c r="AR351" s="37"/>
      <c r="AS351" s="37"/>
      <c r="AT351" s="37"/>
    </row>
    <row r="352" spans="1:46" x14ac:dyDescent="0.2">
      <c r="A352" s="37"/>
      <c r="B352" s="37"/>
      <c r="C352" s="37"/>
      <c r="D352" s="37"/>
      <c r="E352" s="37"/>
      <c r="F352" s="37"/>
      <c r="G352" s="37"/>
      <c r="H352" s="37"/>
      <c r="I352" s="37"/>
      <c r="J352" s="37"/>
      <c r="L352" s="42"/>
      <c r="M352" s="42"/>
      <c r="N352" s="42"/>
      <c r="O352" s="42"/>
      <c r="P352" s="41"/>
      <c r="Q352" s="41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F352" s="37"/>
      <c r="AG352" s="37"/>
      <c r="AH352" s="37"/>
      <c r="AI352" s="37"/>
      <c r="AJ352" s="37"/>
      <c r="AK352" s="37"/>
      <c r="AL352" s="37"/>
      <c r="AM352" s="37"/>
      <c r="AN352" s="37"/>
      <c r="AO352" s="37"/>
      <c r="AP352" s="37"/>
      <c r="AQ352" s="37"/>
      <c r="AR352" s="37"/>
      <c r="AS352" s="37"/>
      <c r="AT352" s="37"/>
    </row>
    <row r="353" spans="1:46" x14ac:dyDescent="0.2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L353" s="42"/>
      <c r="M353" s="42"/>
      <c r="N353" s="42"/>
      <c r="O353" s="42"/>
      <c r="P353" s="41"/>
      <c r="Q353" s="41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  <c r="AE353" s="37"/>
      <c r="AF353" s="37"/>
      <c r="AG353" s="37"/>
      <c r="AH353" s="37"/>
      <c r="AI353" s="37"/>
      <c r="AJ353" s="37"/>
      <c r="AK353" s="37"/>
      <c r="AL353" s="37"/>
      <c r="AM353" s="37"/>
      <c r="AN353" s="37"/>
      <c r="AO353" s="37"/>
      <c r="AP353" s="37"/>
      <c r="AQ353" s="37"/>
      <c r="AR353" s="37"/>
      <c r="AS353" s="37"/>
      <c r="AT353" s="37"/>
    </row>
    <row r="354" spans="1:46" x14ac:dyDescent="0.2">
      <c r="A354" s="37"/>
      <c r="B354" s="37"/>
      <c r="C354" s="37"/>
      <c r="D354" s="37"/>
      <c r="E354" s="37"/>
      <c r="F354" s="37"/>
      <c r="G354" s="37"/>
      <c r="H354" s="37"/>
      <c r="I354" s="37"/>
      <c r="J354" s="37"/>
      <c r="L354" s="42"/>
      <c r="M354" s="42"/>
      <c r="N354" s="42"/>
      <c r="O354" s="42"/>
      <c r="P354" s="41"/>
      <c r="Q354" s="41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F354" s="37"/>
      <c r="AG354" s="37"/>
      <c r="AH354" s="37"/>
      <c r="AI354" s="37"/>
      <c r="AJ354" s="37"/>
      <c r="AK354" s="37"/>
      <c r="AL354" s="37"/>
      <c r="AM354" s="37"/>
      <c r="AN354" s="37"/>
      <c r="AO354" s="37"/>
      <c r="AP354" s="37"/>
      <c r="AQ354" s="37"/>
      <c r="AR354" s="37"/>
      <c r="AS354" s="37"/>
      <c r="AT354" s="37"/>
    </row>
    <row r="355" spans="1:46" x14ac:dyDescent="0.2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L355" s="42"/>
      <c r="M355" s="42"/>
      <c r="N355" s="42"/>
      <c r="O355" s="42"/>
      <c r="P355" s="41"/>
      <c r="Q355" s="41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F355" s="37"/>
      <c r="AG355" s="37"/>
      <c r="AH355" s="37"/>
      <c r="AI355" s="37"/>
      <c r="AJ355" s="37"/>
      <c r="AK355" s="37"/>
      <c r="AL355" s="37"/>
      <c r="AM355" s="37"/>
      <c r="AN355" s="37"/>
      <c r="AO355" s="37"/>
      <c r="AP355" s="37"/>
      <c r="AQ355" s="37"/>
      <c r="AR355" s="37"/>
      <c r="AS355" s="37"/>
      <c r="AT355" s="37"/>
    </row>
    <row r="356" spans="1:46" x14ac:dyDescent="0.2">
      <c r="A356" s="37"/>
      <c r="B356" s="37"/>
      <c r="C356" s="37"/>
      <c r="D356" s="37"/>
      <c r="E356" s="37"/>
      <c r="F356" s="37"/>
      <c r="G356" s="37"/>
      <c r="H356" s="37"/>
      <c r="I356" s="37"/>
      <c r="J356" s="37"/>
      <c r="L356" s="42"/>
      <c r="M356" s="42"/>
      <c r="N356" s="42"/>
      <c r="O356" s="42"/>
      <c r="P356" s="41"/>
      <c r="Q356" s="41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F356" s="37"/>
      <c r="AG356" s="37"/>
      <c r="AH356" s="37"/>
      <c r="AI356" s="37"/>
      <c r="AJ356" s="37"/>
      <c r="AK356" s="37"/>
      <c r="AL356" s="37"/>
      <c r="AM356" s="37"/>
      <c r="AN356" s="37"/>
      <c r="AO356" s="37"/>
      <c r="AP356" s="37"/>
      <c r="AQ356" s="37"/>
      <c r="AR356" s="37"/>
      <c r="AS356" s="37"/>
      <c r="AT356" s="37"/>
    </row>
    <row r="357" spans="1:46" x14ac:dyDescent="0.2">
      <c r="A357" s="37"/>
      <c r="B357" s="37"/>
      <c r="C357" s="37"/>
      <c r="D357" s="37"/>
      <c r="E357" s="37"/>
      <c r="F357" s="37"/>
      <c r="G357" s="37"/>
      <c r="H357" s="37"/>
      <c r="I357" s="37"/>
      <c r="J357" s="37"/>
      <c r="L357" s="42"/>
      <c r="M357" s="42"/>
      <c r="N357" s="42"/>
      <c r="O357" s="42"/>
      <c r="P357" s="41"/>
      <c r="Q357" s="41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F357" s="37"/>
      <c r="AG357" s="37"/>
      <c r="AH357" s="37"/>
      <c r="AI357" s="37"/>
      <c r="AJ357" s="37"/>
      <c r="AK357" s="37"/>
      <c r="AL357" s="37"/>
      <c r="AM357" s="37"/>
      <c r="AN357" s="37"/>
      <c r="AO357" s="37"/>
      <c r="AP357" s="37"/>
      <c r="AQ357" s="37"/>
      <c r="AR357" s="37"/>
      <c r="AS357" s="37"/>
      <c r="AT357" s="37"/>
    </row>
    <row r="358" spans="1:46" x14ac:dyDescent="0.2">
      <c r="A358" s="37"/>
      <c r="B358" s="37"/>
      <c r="C358" s="37"/>
      <c r="D358" s="37"/>
      <c r="E358" s="37"/>
      <c r="F358" s="37"/>
      <c r="G358" s="37"/>
      <c r="H358" s="37"/>
      <c r="I358" s="37"/>
      <c r="J358" s="37"/>
      <c r="L358" s="42"/>
      <c r="M358" s="42"/>
      <c r="N358" s="42"/>
      <c r="O358" s="42"/>
      <c r="P358" s="41"/>
      <c r="Q358" s="41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F358" s="37"/>
      <c r="AG358" s="37"/>
      <c r="AH358" s="37"/>
      <c r="AI358" s="37"/>
      <c r="AJ358" s="37"/>
      <c r="AK358" s="37"/>
      <c r="AL358" s="37"/>
      <c r="AM358" s="37"/>
      <c r="AN358" s="37"/>
      <c r="AO358" s="37"/>
      <c r="AP358" s="37"/>
      <c r="AQ358" s="37"/>
      <c r="AR358" s="37"/>
      <c r="AS358" s="37"/>
      <c r="AT358" s="37"/>
    </row>
    <row r="359" spans="1:46" x14ac:dyDescent="0.2">
      <c r="A359" s="37"/>
      <c r="B359" s="37"/>
      <c r="C359" s="37"/>
      <c r="D359" s="37"/>
      <c r="E359" s="37"/>
      <c r="F359" s="37"/>
      <c r="G359" s="37"/>
      <c r="H359" s="37"/>
      <c r="I359" s="37"/>
      <c r="J359" s="37"/>
      <c r="L359" s="42"/>
      <c r="M359" s="42"/>
      <c r="N359" s="42"/>
      <c r="O359" s="42"/>
      <c r="P359" s="41"/>
      <c r="Q359" s="41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  <c r="AF359" s="37"/>
      <c r="AG359" s="37"/>
      <c r="AH359" s="37"/>
      <c r="AI359" s="37"/>
      <c r="AJ359" s="37"/>
      <c r="AK359" s="37"/>
      <c r="AL359" s="37"/>
      <c r="AM359" s="37"/>
      <c r="AN359" s="37"/>
      <c r="AO359" s="37"/>
      <c r="AP359" s="37"/>
      <c r="AQ359" s="37"/>
      <c r="AR359" s="37"/>
      <c r="AS359" s="37"/>
      <c r="AT359" s="37"/>
    </row>
    <row r="360" spans="1:46" x14ac:dyDescent="0.2">
      <c r="A360" s="37"/>
      <c r="B360" s="37"/>
      <c r="C360" s="37"/>
      <c r="D360" s="37"/>
      <c r="E360" s="37"/>
      <c r="F360" s="37"/>
      <c r="G360" s="37"/>
      <c r="H360" s="37"/>
      <c r="I360" s="37"/>
      <c r="J360" s="37"/>
      <c r="L360" s="42"/>
      <c r="M360" s="42"/>
      <c r="N360" s="42"/>
      <c r="O360" s="42"/>
      <c r="P360" s="41"/>
      <c r="Q360" s="41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F360" s="37"/>
      <c r="AG360" s="37"/>
      <c r="AH360" s="37"/>
      <c r="AI360" s="37"/>
      <c r="AJ360" s="37"/>
      <c r="AK360" s="37"/>
      <c r="AL360" s="37"/>
      <c r="AM360" s="37"/>
      <c r="AN360" s="37"/>
      <c r="AO360" s="37"/>
      <c r="AP360" s="37"/>
      <c r="AQ360" s="37"/>
      <c r="AR360" s="37"/>
      <c r="AS360" s="37"/>
      <c r="AT360" s="37"/>
    </row>
    <row r="361" spans="1:46" x14ac:dyDescent="0.2">
      <c r="A361" s="37"/>
      <c r="B361" s="37"/>
      <c r="C361" s="37"/>
      <c r="D361" s="37"/>
      <c r="E361" s="37"/>
      <c r="F361" s="37"/>
      <c r="G361" s="37"/>
      <c r="H361" s="37"/>
      <c r="I361" s="37"/>
      <c r="J361" s="37"/>
      <c r="L361" s="42"/>
      <c r="M361" s="42"/>
      <c r="N361" s="42"/>
      <c r="O361" s="42"/>
      <c r="P361" s="41"/>
      <c r="Q361" s="41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F361" s="37"/>
      <c r="AG361" s="37"/>
      <c r="AH361" s="37"/>
      <c r="AI361" s="37"/>
      <c r="AJ361" s="37"/>
      <c r="AK361" s="37"/>
      <c r="AL361" s="37"/>
      <c r="AM361" s="37"/>
      <c r="AN361" s="37"/>
      <c r="AO361" s="37"/>
      <c r="AP361" s="37"/>
      <c r="AQ361" s="37"/>
      <c r="AR361" s="37"/>
      <c r="AS361" s="37"/>
      <c r="AT361" s="37"/>
    </row>
    <row r="362" spans="1:46" x14ac:dyDescent="0.2">
      <c r="A362" s="37"/>
      <c r="B362" s="37"/>
      <c r="C362" s="37"/>
      <c r="D362" s="37"/>
      <c r="E362" s="37"/>
      <c r="F362" s="37"/>
      <c r="G362" s="37"/>
      <c r="H362" s="37"/>
      <c r="I362" s="37"/>
      <c r="J362" s="37"/>
      <c r="L362" s="42"/>
      <c r="M362" s="42"/>
      <c r="N362" s="42"/>
      <c r="O362" s="42"/>
      <c r="P362" s="41"/>
      <c r="Q362" s="41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F362" s="37"/>
      <c r="AG362" s="37"/>
      <c r="AH362" s="37"/>
      <c r="AI362" s="37"/>
      <c r="AJ362" s="37"/>
      <c r="AK362" s="37"/>
      <c r="AL362" s="37"/>
      <c r="AM362" s="37"/>
      <c r="AN362" s="37"/>
      <c r="AO362" s="37"/>
      <c r="AP362" s="37"/>
      <c r="AQ362" s="37"/>
      <c r="AR362" s="37"/>
      <c r="AS362" s="37"/>
      <c r="AT362" s="37"/>
    </row>
    <row r="363" spans="1:46" x14ac:dyDescent="0.2">
      <c r="A363" s="37"/>
      <c r="B363" s="37"/>
      <c r="C363" s="37"/>
      <c r="D363" s="37"/>
      <c r="E363" s="37"/>
      <c r="F363" s="37"/>
      <c r="G363" s="37"/>
      <c r="H363" s="37"/>
      <c r="I363" s="37"/>
      <c r="J363" s="37"/>
      <c r="L363" s="42"/>
      <c r="M363" s="42"/>
      <c r="N363" s="42"/>
      <c r="O363" s="42"/>
      <c r="P363" s="41"/>
      <c r="Q363" s="41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F363" s="37"/>
      <c r="AG363" s="37"/>
      <c r="AH363" s="37"/>
      <c r="AI363" s="37"/>
      <c r="AJ363" s="37"/>
      <c r="AK363" s="37"/>
      <c r="AL363" s="37"/>
      <c r="AM363" s="37"/>
      <c r="AN363" s="37"/>
      <c r="AO363" s="37"/>
      <c r="AP363" s="37"/>
      <c r="AQ363" s="37"/>
      <c r="AR363" s="37"/>
      <c r="AS363" s="37"/>
      <c r="AT363" s="37"/>
    </row>
    <row r="364" spans="1:46" x14ac:dyDescent="0.2">
      <c r="A364" s="37"/>
      <c r="B364" s="37"/>
      <c r="C364" s="37"/>
      <c r="D364" s="37"/>
      <c r="E364" s="37"/>
      <c r="F364" s="37"/>
      <c r="G364" s="37"/>
      <c r="H364" s="37"/>
      <c r="I364" s="37"/>
      <c r="J364" s="37"/>
      <c r="L364" s="42"/>
      <c r="M364" s="42"/>
      <c r="N364" s="42"/>
      <c r="O364" s="42"/>
      <c r="P364" s="41"/>
      <c r="Q364" s="41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F364" s="37"/>
      <c r="AG364" s="37"/>
      <c r="AH364" s="37"/>
      <c r="AI364" s="37"/>
      <c r="AJ364" s="37"/>
      <c r="AK364" s="37"/>
      <c r="AL364" s="37"/>
      <c r="AM364" s="37"/>
      <c r="AN364" s="37"/>
      <c r="AO364" s="37"/>
      <c r="AP364" s="37"/>
      <c r="AQ364" s="37"/>
      <c r="AR364" s="37"/>
      <c r="AS364" s="37"/>
      <c r="AT364" s="37"/>
    </row>
    <row r="365" spans="1:46" x14ac:dyDescent="0.2">
      <c r="A365" s="37"/>
      <c r="B365" s="37"/>
      <c r="C365" s="37"/>
      <c r="D365" s="37"/>
      <c r="E365" s="37"/>
      <c r="F365" s="37"/>
      <c r="G365" s="37"/>
      <c r="H365" s="37"/>
      <c r="I365" s="37"/>
      <c r="J365" s="37"/>
      <c r="L365" s="42"/>
      <c r="M365" s="42"/>
      <c r="N365" s="42"/>
      <c r="O365" s="42"/>
      <c r="P365" s="41"/>
      <c r="Q365" s="41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  <c r="AF365" s="37"/>
      <c r="AG365" s="37"/>
      <c r="AH365" s="37"/>
      <c r="AI365" s="37"/>
      <c r="AJ365" s="37"/>
      <c r="AK365" s="37"/>
      <c r="AL365" s="37"/>
      <c r="AM365" s="37"/>
      <c r="AN365" s="37"/>
      <c r="AO365" s="37"/>
      <c r="AP365" s="37"/>
      <c r="AQ365" s="37"/>
      <c r="AR365" s="37"/>
      <c r="AS365" s="37"/>
      <c r="AT365" s="37"/>
    </row>
  </sheetData>
  <sheetProtection algorithmName="SHA-512" hashValue="cJ6gtp5EcpwUKzc6+Gu4rvbh7AIR4l1cmcFMyMMIid5or+6wRtpqjwm9bKTu+zi/8el/5YAntn54ckenb3E+qA==" saltValue="2J0zdTw6FMFXnimCG0koJQ==" spinCount="100000" sheet="1" objects="1" scenarios="1"/>
  <mergeCells count="273">
    <mergeCell ref="H5:J5"/>
    <mergeCell ref="I6:J6"/>
    <mergeCell ref="I7:J7"/>
    <mergeCell ref="I8:J8"/>
    <mergeCell ref="I9:J9"/>
    <mergeCell ref="I10:J10"/>
    <mergeCell ref="I23:J23"/>
    <mergeCell ref="I24:J24"/>
    <mergeCell ref="I25:J25"/>
    <mergeCell ref="I17:J17"/>
    <mergeCell ref="I18:J18"/>
    <mergeCell ref="I19:J19"/>
    <mergeCell ref="I11:J11"/>
    <mergeCell ref="I12:J12"/>
    <mergeCell ref="I13:J13"/>
    <mergeCell ref="I14:J14"/>
    <mergeCell ref="I15:J15"/>
    <mergeCell ref="I16:J16"/>
    <mergeCell ref="I26:J26"/>
    <mergeCell ref="I27:J27"/>
    <mergeCell ref="I28:J28"/>
    <mergeCell ref="I20:J20"/>
    <mergeCell ref="I21:J21"/>
    <mergeCell ref="I22:J22"/>
    <mergeCell ref="I35:J35"/>
    <mergeCell ref="I36:J36"/>
    <mergeCell ref="I37:J37"/>
    <mergeCell ref="I38:J38"/>
    <mergeCell ref="I39:J39"/>
    <mergeCell ref="I40:J40"/>
    <mergeCell ref="I29:J29"/>
    <mergeCell ref="I30:J30"/>
    <mergeCell ref="I31:J31"/>
    <mergeCell ref="I32:J32"/>
    <mergeCell ref="I33:J33"/>
    <mergeCell ref="I34:J34"/>
    <mergeCell ref="I47:J47"/>
    <mergeCell ref="I48:J48"/>
    <mergeCell ref="I49:J49"/>
    <mergeCell ref="I59:J59"/>
    <mergeCell ref="I60:J60"/>
    <mergeCell ref="I61:J61"/>
    <mergeCell ref="I41:J41"/>
    <mergeCell ref="I42:J42"/>
    <mergeCell ref="I43:J43"/>
    <mergeCell ref="I44:J44"/>
    <mergeCell ref="I45:J45"/>
    <mergeCell ref="I46:J46"/>
    <mergeCell ref="I68:J68"/>
    <mergeCell ref="I69:J69"/>
    <mergeCell ref="I70:J70"/>
    <mergeCell ref="I71:J71"/>
    <mergeCell ref="I72:J72"/>
    <mergeCell ref="I73:J73"/>
    <mergeCell ref="I62:J62"/>
    <mergeCell ref="I63:J63"/>
    <mergeCell ref="I64:J64"/>
    <mergeCell ref="I65:J65"/>
    <mergeCell ref="I66:J66"/>
    <mergeCell ref="I67:J67"/>
    <mergeCell ref="I85:J85"/>
    <mergeCell ref="I86:J86"/>
    <mergeCell ref="I87:J87"/>
    <mergeCell ref="I88:J88"/>
    <mergeCell ref="I89:J89"/>
    <mergeCell ref="I90:J90"/>
    <mergeCell ref="I74:J74"/>
    <mergeCell ref="I80:J80"/>
    <mergeCell ref="I81:J81"/>
    <mergeCell ref="I82:J82"/>
    <mergeCell ref="I83:J83"/>
    <mergeCell ref="I84:J84"/>
    <mergeCell ref="I97:J97"/>
    <mergeCell ref="I98:J98"/>
    <mergeCell ref="I99:J99"/>
    <mergeCell ref="I100:J100"/>
    <mergeCell ref="I101:J101"/>
    <mergeCell ref="I102:J102"/>
    <mergeCell ref="I91:J91"/>
    <mergeCell ref="I92:J92"/>
    <mergeCell ref="I93:J93"/>
    <mergeCell ref="I94:J94"/>
    <mergeCell ref="I95:J95"/>
    <mergeCell ref="I96:J96"/>
    <mergeCell ref="I109:J109"/>
    <mergeCell ref="I110:J110"/>
    <mergeCell ref="I111:J111"/>
    <mergeCell ref="I112:J112"/>
    <mergeCell ref="I113:J113"/>
    <mergeCell ref="I114:J114"/>
    <mergeCell ref="I115:J115"/>
    <mergeCell ref="I116:J116"/>
    <mergeCell ref="I103:J103"/>
    <mergeCell ref="I104:J104"/>
    <mergeCell ref="I105:J105"/>
    <mergeCell ref="I106:J106"/>
    <mergeCell ref="I107:J107"/>
    <mergeCell ref="I108:J108"/>
    <mergeCell ref="I123:J123"/>
    <mergeCell ref="I124:J124"/>
    <mergeCell ref="I125:J125"/>
    <mergeCell ref="I126:J126"/>
    <mergeCell ref="I127:J127"/>
    <mergeCell ref="I128:J128"/>
    <mergeCell ref="I117:J117"/>
    <mergeCell ref="I118:J118"/>
    <mergeCell ref="I119:J119"/>
    <mergeCell ref="I120:J120"/>
    <mergeCell ref="I121:J121"/>
    <mergeCell ref="I122:J122"/>
    <mergeCell ref="I135:J135"/>
    <mergeCell ref="I136:J136"/>
    <mergeCell ref="I137:J137"/>
    <mergeCell ref="I138:J138"/>
    <mergeCell ref="I139:J139"/>
    <mergeCell ref="I140:J140"/>
    <mergeCell ref="I144:J144"/>
    <mergeCell ref="I129:J129"/>
    <mergeCell ref="I130:J130"/>
    <mergeCell ref="I131:J131"/>
    <mergeCell ref="I132:J132"/>
    <mergeCell ref="I133:J133"/>
    <mergeCell ref="I134:J134"/>
    <mergeCell ref="I148:J148"/>
    <mergeCell ref="I149:J149"/>
    <mergeCell ref="I159:J159"/>
    <mergeCell ref="I160:J160"/>
    <mergeCell ref="I161:J161"/>
    <mergeCell ref="I162:J162"/>
    <mergeCell ref="I141:J141"/>
    <mergeCell ref="I142:J142"/>
    <mergeCell ref="I143:J143"/>
    <mergeCell ref="I145:J145"/>
    <mergeCell ref="I146:J146"/>
    <mergeCell ref="I147:J147"/>
    <mergeCell ref="I169:J169"/>
    <mergeCell ref="I170:J170"/>
    <mergeCell ref="I171:J171"/>
    <mergeCell ref="I172:J172"/>
    <mergeCell ref="I173:J173"/>
    <mergeCell ref="I174:J174"/>
    <mergeCell ref="I163:J163"/>
    <mergeCell ref="I164:J164"/>
    <mergeCell ref="I165:J165"/>
    <mergeCell ref="I166:J166"/>
    <mergeCell ref="I167:J167"/>
    <mergeCell ref="I168:J168"/>
    <mergeCell ref="I181:J181"/>
    <mergeCell ref="I182:J182"/>
    <mergeCell ref="I183:J183"/>
    <mergeCell ref="I184:J184"/>
    <mergeCell ref="I185:J185"/>
    <mergeCell ref="I186:J186"/>
    <mergeCell ref="I175:J175"/>
    <mergeCell ref="I176:J176"/>
    <mergeCell ref="I177:J177"/>
    <mergeCell ref="I178:J178"/>
    <mergeCell ref="I179:J179"/>
    <mergeCell ref="I180:J180"/>
    <mergeCell ref="I195:J195"/>
    <mergeCell ref="I196:J196"/>
    <mergeCell ref="I197:J197"/>
    <mergeCell ref="I198:J198"/>
    <mergeCell ref="I199:J199"/>
    <mergeCell ref="I200:J200"/>
    <mergeCell ref="I187:J187"/>
    <mergeCell ref="I188:J188"/>
    <mergeCell ref="I189:J189"/>
    <mergeCell ref="I190:J190"/>
    <mergeCell ref="I191:J191"/>
    <mergeCell ref="I194:J194"/>
    <mergeCell ref="I207:J207"/>
    <mergeCell ref="I208:J208"/>
    <mergeCell ref="I209:J209"/>
    <mergeCell ref="I210:J210"/>
    <mergeCell ref="I211:J211"/>
    <mergeCell ref="I212:J212"/>
    <mergeCell ref="I201:J201"/>
    <mergeCell ref="I202:J202"/>
    <mergeCell ref="I203:J203"/>
    <mergeCell ref="I204:J204"/>
    <mergeCell ref="I205:J205"/>
    <mergeCell ref="I206:J206"/>
    <mergeCell ref="I219:J219"/>
    <mergeCell ref="I221:J221"/>
    <mergeCell ref="I222:J222"/>
    <mergeCell ref="I223:J223"/>
    <mergeCell ref="I224:J224"/>
    <mergeCell ref="I225:J225"/>
    <mergeCell ref="I235:J235"/>
    <mergeCell ref="I213:J213"/>
    <mergeCell ref="I214:J214"/>
    <mergeCell ref="I215:J215"/>
    <mergeCell ref="I216:J216"/>
    <mergeCell ref="I217:J217"/>
    <mergeCell ref="I218:J218"/>
    <mergeCell ref="I242:J242"/>
    <mergeCell ref="I243:J243"/>
    <mergeCell ref="I244:J244"/>
    <mergeCell ref="I245:J245"/>
    <mergeCell ref="I246:J246"/>
    <mergeCell ref="I247:J247"/>
    <mergeCell ref="I236:J236"/>
    <mergeCell ref="I237:J237"/>
    <mergeCell ref="I238:J238"/>
    <mergeCell ref="I239:J239"/>
    <mergeCell ref="I240:J240"/>
    <mergeCell ref="I241:J241"/>
    <mergeCell ref="I259:J259"/>
    <mergeCell ref="I260:J260"/>
    <mergeCell ref="I261:J261"/>
    <mergeCell ref="I262:J262"/>
    <mergeCell ref="I263:J263"/>
    <mergeCell ref="I264:J264"/>
    <mergeCell ref="I248:J248"/>
    <mergeCell ref="I249:J249"/>
    <mergeCell ref="I250:J250"/>
    <mergeCell ref="I251:J251"/>
    <mergeCell ref="I252:J252"/>
    <mergeCell ref="I253:J253"/>
    <mergeCell ref="I271:J271"/>
    <mergeCell ref="I272:J272"/>
    <mergeCell ref="I273:J273"/>
    <mergeCell ref="I274:J274"/>
    <mergeCell ref="I275:J275"/>
    <mergeCell ref="I276:J276"/>
    <mergeCell ref="I265:J265"/>
    <mergeCell ref="I266:J266"/>
    <mergeCell ref="I267:J267"/>
    <mergeCell ref="I268:J268"/>
    <mergeCell ref="I269:J269"/>
    <mergeCell ref="I270:J270"/>
    <mergeCell ref="I285:J285"/>
    <mergeCell ref="I286:J286"/>
    <mergeCell ref="I287:J287"/>
    <mergeCell ref="I288:J288"/>
    <mergeCell ref="I289:J289"/>
    <mergeCell ref="I290:J290"/>
    <mergeCell ref="I277:J277"/>
    <mergeCell ref="I278:J278"/>
    <mergeCell ref="I279:J279"/>
    <mergeCell ref="I282:J282"/>
    <mergeCell ref="I283:J283"/>
    <mergeCell ref="I284:J284"/>
    <mergeCell ref="I297:J297"/>
    <mergeCell ref="I299:J299"/>
    <mergeCell ref="I300:J300"/>
    <mergeCell ref="I301:J301"/>
    <mergeCell ref="I302:J302"/>
    <mergeCell ref="I303:J303"/>
    <mergeCell ref="I291:J291"/>
    <mergeCell ref="I292:J292"/>
    <mergeCell ref="I293:J293"/>
    <mergeCell ref="I294:J294"/>
    <mergeCell ref="I295:J295"/>
    <mergeCell ref="I296:J296"/>
    <mergeCell ref="I310:J310"/>
    <mergeCell ref="I323:J323"/>
    <mergeCell ref="I324:J324"/>
    <mergeCell ref="I325:J325"/>
    <mergeCell ref="I326:J326"/>
    <mergeCell ref="I317:J317"/>
    <mergeCell ref="I318:J318"/>
    <mergeCell ref="I319:J319"/>
    <mergeCell ref="I320:J320"/>
    <mergeCell ref="I321:J321"/>
    <mergeCell ref="I322:J322"/>
    <mergeCell ref="I311:J311"/>
    <mergeCell ref="I312:J312"/>
    <mergeCell ref="I313:J313"/>
    <mergeCell ref="I314:J314"/>
    <mergeCell ref="I315:J315"/>
    <mergeCell ref="I316:J316"/>
  </mergeCells>
  <conditionalFormatting sqref="F49:F50 F74">
    <cfRule type="cellIs" dxfId="62" priority="91" stopIfTrue="1" operator="equal">
      <formula>"optional"</formula>
    </cfRule>
    <cfRule type="cellIs" dxfId="61" priority="92" stopIfTrue="1" operator="equal">
      <formula>"optional if"</formula>
    </cfRule>
  </conditionalFormatting>
  <conditionalFormatting sqref="F59">
    <cfRule type="cellIs" dxfId="60" priority="89" stopIfTrue="1" operator="equal">
      <formula>"optional"</formula>
    </cfRule>
    <cfRule type="cellIs" dxfId="59" priority="90" stopIfTrue="1" operator="equal">
      <formula>"optional if"</formula>
    </cfRule>
  </conditionalFormatting>
  <conditionalFormatting sqref="F221:F224">
    <cfRule type="cellIs" dxfId="58" priority="79" stopIfTrue="1" operator="equal">
      <formula>"optional"</formula>
    </cfRule>
    <cfRule type="cellIs" dxfId="57" priority="80" stopIfTrue="1" operator="equal">
      <formula>"optional if"</formula>
    </cfRule>
  </conditionalFormatting>
  <conditionalFormatting sqref="F249:F252">
    <cfRule type="cellIs" dxfId="56" priority="77" stopIfTrue="1" operator="equal">
      <formula>"optional"</formula>
    </cfRule>
    <cfRule type="cellIs" dxfId="55" priority="78" stopIfTrue="1" operator="equal">
      <formula>"optional if"</formula>
    </cfRule>
  </conditionalFormatting>
  <conditionalFormatting sqref="F299:F302">
    <cfRule type="cellIs" dxfId="54" priority="75" stopIfTrue="1" operator="equal">
      <formula>"optional"</formula>
    </cfRule>
    <cfRule type="cellIs" dxfId="53" priority="76" stopIfTrue="1" operator="equal">
      <formula>"optional if"</formula>
    </cfRule>
  </conditionalFormatting>
  <conditionalFormatting sqref="D249:D252">
    <cfRule type="cellIs" dxfId="52" priority="69" stopIfTrue="1" operator="equal">
      <formula>"optional"</formula>
    </cfRule>
    <cfRule type="cellIs" dxfId="51" priority="70" stopIfTrue="1" operator="equal">
      <formula>"optional if"</formula>
    </cfRule>
  </conditionalFormatting>
  <conditionalFormatting sqref="I6:J79 I81:J158 I160:J225 I236:J253 I259:J303 I311:J326">
    <cfRule type="notContainsBlanks" dxfId="50" priority="94" stopIfTrue="1">
      <formula>LEN(TRIM(I6))&gt;0</formula>
    </cfRule>
  </conditionalFormatting>
  <conditionalFormatting sqref="C3">
    <cfRule type="notContainsBlanks" dxfId="49" priority="95" stopIfTrue="1">
      <formula>LEN(TRIM(C3))&gt;0</formula>
    </cfRule>
  </conditionalFormatting>
  <conditionalFormatting sqref="C1">
    <cfRule type="notContainsBlanks" dxfId="48" priority="58" stopIfTrue="1">
      <formula>LEN(TRIM(C1))&gt;0</formula>
    </cfRule>
  </conditionalFormatting>
  <conditionalFormatting sqref="F149:F150">
    <cfRule type="cellIs" dxfId="47" priority="54" stopIfTrue="1" operator="equal">
      <formula>"optional"</formula>
    </cfRule>
    <cfRule type="cellIs" dxfId="46" priority="55" stopIfTrue="1" operator="equal">
      <formula>"optional if"</formula>
    </cfRule>
  </conditionalFormatting>
  <conditionalFormatting sqref="C52:F55">
    <cfRule type="cellIs" dxfId="45" priority="52" operator="equal">
      <formula>0</formula>
    </cfRule>
    <cfRule type="cellIs" dxfId="44" priority="53" operator="equal">
      <formula>1</formula>
    </cfRule>
  </conditionalFormatting>
  <conditionalFormatting sqref="E56:F58">
    <cfRule type="cellIs" dxfId="43" priority="50" operator="equal">
      <formula>0</formula>
    </cfRule>
    <cfRule type="cellIs" dxfId="42" priority="51" operator="equal">
      <formula>1</formula>
    </cfRule>
  </conditionalFormatting>
  <conditionalFormatting sqref="C57:D58">
    <cfRule type="cellIs" dxfId="41" priority="48" operator="equal">
      <formula>0</formula>
    </cfRule>
    <cfRule type="cellIs" dxfId="40" priority="49" operator="equal">
      <formula>1</formula>
    </cfRule>
  </conditionalFormatting>
  <conditionalFormatting sqref="C77:F77 E78:F79">
    <cfRule type="cellIs" dxfId="39" priority="46" operator="equal">
      <formula>0</formula>
    </cfRule>
    <cfRule type="cellIs" dxfId="38" priority="47" operator="equal">
      <formula>1</formula>
    </cfRule>
  </conditionalFormatting>
  <conditionalFormatting sqref="C152:F155 E156:F157 C158:F158">
    <cfRule type="cellIs" dxfId="37" priority="44" operator="equal">
      <formula>0</formula>
    </cfRule>
    <cfRule type="cellIs" dxfId="36" priority="45" operator="equal">
      <formula>1</formula>
    </cfRule>
  </conditionalFormatting>
  <conditionalFormatting sqref="F80">
    <cfRule type="cellIs" dxfId="35" priority="35" stopIfTrue="1" operator="equal">
      <formula>"optional"</formula>
    </cfRule>
    <cfRule type="cellIs" dxfId="34" priority="36" stopIfTrue="1" operator="equal">
      <formula>"optional if"</formula>
    </cfRule>
  </conditionalFormatting>
  <conditionalFormatting sqref="I80:J80">
    <cfRule type="notContainsBlanks" dxfId="33" priority="37" stopIfTrue="1">
      <formula>LEN(TRIM(I80))&gt;0</formula>
    </cfRule>
  </conditionalFormatting>
  <conditionalFormatting sqref="F159">
    <cfRule type="cellIs" dxfId="32" priority="31" stopIfTrue="1" operator="equal">
      <formula>"optional"</formula>
    </cfRule>
    <cfRule type="cellIs" dxfId="31" priority="32" stopIfTrue="1" operator="equal">
      <formula>"optional if"</formula>
    </cfRule>
  </conditionalFormatting>
  <conditionalFormatting sqref="I159:J159">
    <cfRule type="notContainsBlanks" dxfId="30" priority="33" stopIfTrue="1">
      <formula>LEN(TRIM(I159))&gt;0</formula>
    </cfRule>
  </conditionalFormatting>
  <conditionalFormatting sqref="C306:F307 E308:F308 C309:F309">
    <cfRule type="cellIs" dxfId="29" priority="6" operator="equal">
      <formula>0</formula>
    </cfRule>
    <cfRule type="cellIs" dxfId="28" priority="7" operator="equal">
      <formula>1</formula>
    </cfRule>
  </conditionalFormatting>
  <conditionalFormatting sqref="I226:J234">
    <cfRule type="notContainsBlanks" dxfId="27" priority="29" stopIfTrue="1">
      <formula>LEN(TRIM(I226))&gt;0</formula>
    </cfRule>
  </conditionalFormatting>
  <conditionalFormatting sqref="F226">
    <cfRule type="cellIs" dxfId="26" priority="26" stopIfTrue="1" operator="equal">
      <formula>"optional"</formula>
    </cfRule>
    <cfRule type="cellIs" dxfId="25" priority="27" stopIfTrue="1" operator="equal">
      <formula>"optional if"</formula>
    </cfRule>
  </conditionalFormatting>
  <conditionalFormatting sqref="C228:F231 E232:F233 C234:F234">
    <cfRule type="cellIs" dxfId="24" priority="24" operator="equal">
      <formula>0</formula>
    </cfRule>
    <cfRule type="cellIs" dxfId="23" priority="25" operator="equal">
      <formula>1</formula>
    </cfRule>
  </conditionalFormatting>
  <conditionalFormatting sqref="F235">
    <cfRule type="cellIs" dxfId="22" priority="21" stopIfTrue="1" operator="equal">
      <formula>"optional"</formula>
    </cfRule>
    <cfRule type="cellIs" dxfId="21" priority="22" stopIfTrue="1" operator="equal">
      <formula>"optional if"</formula>
    </cfRule>
  </conditionalFormatting>
  <conditionalFormatting sqref="I235:J235">
    <cfRule type="notContainsBlanks" dxfId="20" priority="23" stopIfTrue="1">
      <formula>LEN(TRIM(I235))&gt;0</formula>
    </cfRule>
  </conditionalFormatting>
  <conditionalFormatting sqref="I254:J258">
    <cfRule type="notContainsBlanks" dxfId="19" priority="19" stopIfTrue="1">
      <formula>LEN(TRIM(I254))&gt;0</formula>
    </cfRule>
  </conditionalFormatting>
  <conditionalFormatting sqref="C256:F256 E257:F258">
    <cfRule type="cellIs" dxfId="18" priority="16" operator="equal">
      <formula>0</formula>
    </cfRule>
    <cfRule type="cellIs" dxfId="17" priority="17" operator="equal">
      <formula>1</formula>
    </cfRule>
  </conditionalFormatting>
  <conditionalFormatting sqref="I304:J309">
    <cfRule type="notContainsBlanks" dxfId="16" priority="9" stopIfTrue="1">
      <formula>LEN(TRIM(I304))&gt;0</formula>
    </cfRule>
  </conditionalFormatting>
  <conditionalFormatting sqref="I310:J310">
    <cfRule type="notContainsBlanks" dxfId="15" priority="11" stopIfTrue="1">
      <formula>LEN(TRIM(I310))&gt;0</formula>
    </cfRule>
  </conditionalFormatting>
  <conditionalFormatting sqref="C329:F332">
    <cfRule type="cellIs" dxfId="14" priority="2" operator="equal">
      <formula>0</formula>
    </cfRule>
    <cfRule type="cellIs" dxfId="13" priority="3" operator="equal">
      <formula>1</formula>
    </cfRule>
  </conditionalFormatting>
  <conditionalFormatting sqref="I327:J332">
    <cfRule type="notContainsBlanks" dxfId="12" priority="5" stopIfTrue="1">
      <formula>LEN(TRIM(I327))&gt;0</formula>
    </cfRule>
  </conditionalFormatting>
  <conditionalFormatting sqref="C52:F332">
    <cfRule type="containsErrors" dxfId="11" priority="96">
      <formula>ISERROR(C52)</formula>
    </cfRule>
  </conditionalFormatting>
  <dataValidations disablePrompts="1" count="132">
    <dataValidation type="custom" errorStyle="warning" showInputMessage="1" showErrorMessage="1" sqref="C321:F321">
      <formula1>AND( IF( AND(  NOT(ISBLANK(C317)),NOT(ISBLANK(C318)) ),C318+C321=C317,  C321&gt;=0 ), IF( AND(  NOT(ISBLANK(C322)),NOT(ISBLANK(C323)) ),C322+C323=C321,  C321&gt;=0 )          )</formula1>
    </dataValidation>
    <dataValidation type="custom" errorStyle="warning" showInputMessage="1" showErrorMessage="1" sqref="C326:F326">
      <formula1>IF( AND(  NOT(ISBLANK(C317)),NOT(ISBLANK(C325)) ),C325+C326=C317,  C326&gt;=0 )</formula1>
    </dataValidation>
    <dataValidation type="custom" errorStyle="warning" showInputMessage="1" showErrorMessage="1" sqref="C325:F325">
      <formula1>IF( AND(  NOT(ISBLANK(C317)),NOT(ISBLANK(C326)) ),C325+C326=C317,  C325&gt;=0 )</formula1>
    </dataValidation>
    <dataValidation type="custom" errorStyle="warning" showInputMessage="1" showErrorMessage="1" sqref="C318:F318">
      <formula1>AND( IF( AND(  NOT(ISBLANK(C317)),NOT(ISBLANK(C321)) ),C318+C321=C317,  C318&gt;=0 ), IF( AND(  NOT(ISBLANK(C319)),NOT(ISBLANK(C320)) ),C319+C320=C318,  C318&gt;=0 ) )</formula1>
    </dataValidation>
    <dataValidation type="custom" errorStyle="warning" showInputMessage="1" showErrorMessage="1" sqref="C317:F317">
      <formula1>AND( IF( AND(  NOT(ISBLANK(C318)),NOT(ISBLANK(C321)) ),C318+C321=C317,  C317&gt;=0 ), IF( AND(  NOT(ISBLANK(C325)),NOT(ISBLANK(C326)) ),C325+C326=C317,  C317&gt;=0 ) )</formula1>
    </dataValidation>
    <dataValidation type="custom" errorStyle="warning" showInputMessage="1" showErrorMessage="1" sqref="C323:F323 C320:F320">
      <formula1>IF( AND(  NOT(ISBLANK(C318)),NOT(ISBLANK(C319)) ),C319+C320=C318,  C320&gt;=0 )</formula1>
    </dataValidation>
    <dataValidation type="custom" errorStyle="warning" showInputMessage="1" showErrorMessage="1" sqref="C296:F296">
      <formula1>IF( AND(  NOT(ISBLANK(C294)),NOT(ISBLANK(C295)),NOT(ISBLANK(C297)),NOT(ISBLANK(C288)) ),SUM(C294:C297)=C288,  C296&gt;=0 )</formula1>
    </dataValidation>
    <dataValidation type="custom" errorStyle="warning" showInputMessage="1" showErrorMessage="1" sqref="C295:F295">
      <formula1>IF( AND(  NOT(ISBLANK(C294)),NOT(ISBLANK(C296)),NOT(ISBLANK(C297)),NOT(ISBLANK(C288)) ),SUM(C294:C297)=C288,  C295&gt;=0 )</formula1>
    </dataValidation>
    <dataValidation type="custom" errorStyle="warning" showInputMessage="1" showErrorMessage="1" sqref="C294:F294">
      <formula1>IF( AND(  NOT(ISBLANK(C295)),NOT(ISBLANK(C296)),NOT(ISBLANK(C297)),NOT(ISBLANK(C288)) ),SUM(C294:C297)=C288,  C294&gt;=0 )</formula1>
    </dataValidation>
    <dataValidation type="custom" errorStyle="warning" showInputMessage="1" showErrorMessage="1" sqref="C297:F298">
      <formula1>IF( AND(  NOT(ISBLANK(C294)),NOT(ISBLANK(C295)),NOT(ISBLANK(C296)),NOT(ISBLANK(C288)) ),SUM(C294:C297)=C288,  C297&gt;=0 )</formula1>
    </dataValidation>
    <dataValidation type="custom" errorStyle="warning" showInputMessage="1" showErrorMessage="1" sqref="C278:F278">
      <formula1>IF( AND(  NOT(ISBLANK(C274)),NOT(ISBLANK(C275)),NOT(ISBLANK(C276)),NOT(ISBLANK(C277)),NOT(ISBLANK(C279)),NOT(ISBLANK(C268)) ),SUM(C274:C279)=C268,  C278&gt;=0 )</formula1>
    </dataValidation>
    <dataValidation type="custom" errorStyle="warning" showInputMessage="1" showErrorMessage="1" sqref="C276:F276">
      <formula1>IF( AND(  NOT(ISBLANK(C274)),NOT(ISBLANK(C275)),NOT(ISBLANK(C277)),NOT(ISBLANK(C278)),NOT(ISBLANK(C279)),NOT(ISBLANK(C268)) ),SUM(C274:C279)=C268,  C276&gt;=0 )</formula1>
    </dataValidation>
    <dataValidation type="custom" errorStyle="warning" showInputMessage="1" showErrorMessage="1" sqref="C277:F277">
      <formula1>IF( AND(  NOT(ISBLANK(C274)),NOT(ISBLANK(C275)),NOT(ISBLANK(C276)),NOT(ISBLANK(C278)),NOT(ISBLANK(C279)),NOT(ISBLANK(C268)) ),SUM(C274:C279)=C268,  C277&gt;=0 )</formula1>
    </dataValidation>
    <dataValidation type="custom" errorStyle="warning" showInputMessage="1" showErrorMessage="1" sqref="C275:F275">
      <formula1>IF( AND(  NOT(ISBLANK(C274)),NOT(ISBLANK(C276)),NOT(ISBLANK(C277)),NOT(ISBLANK(C278)),NOT(ISBLANK(C279)),NOT(ISBLANK(C268)) ),SUM(C274:C279)=C268,  C275&gt;=0 )</formula1>
    </dataValidation>
    <dataValidation type="custom" errorStyle="warning" showInputMessage="1" showErrorMessage="1" sqref="C274:F274">
      <formula1>IF( AND(  NOT(ISBLANK(C275)),NOT(ISBLANK(C276)),NOT(ISBLANK(C277)),NOT(ISBLANK(C278)),NOT(ISBLANK(C279)),NOT(ISBLANK(C268)) ),SUM(C274:C279)=C268,  C274&gt;=0 )</formula1>
    </dataValidation>
    <dataValidation type="custom" errorStyle="warning" showInputMessage="1" showErrorMessage="1" sqref="E286:F286 E291:F291">
      <formula1>IF( AND(  NOT(ISBLANK(E285)),NOT(ISBLANK(E287)),NOT(ISBLANK(E283)) ),E285+E286+E287=E283,  E286&gt;=0 )</formula1>
    </dataValidation>
    <dataValidation type="custom" errorStyle="warning" showInputMessage="1" showErrorMessage="1" sqref="E285:F285 E290:F290">
      <formula1>IF( AND(  NOT(ISBLANK(E286)),NOT(ISBLANK(E287)),NOT(ISBLANK(E283)) ),E285+E286+E287=E283,  E285&gt;=0 )</formula1>
    </dataValidation>
    <dataValidation type="custom" errorStyle="warning" showInputMessage="1" showErrorMessage="1" sqref="E272:F272 E287:F287 E292:F292">
      <formula1>IF( AND(  NOT(ISBLANK(E270)),NOT(ISBLANK(E271)),NOT(ISBLANK(E268)) ),E270+E271+E272=E268,  E272&gt;=0 )</formula1>
    </dataValidation>
    <dataValidation type="custom" errorStyle="warning" showInputMessage="1" showErrorMessage="1" sqref="E271:F271">
      <formula1>IF( AND(  NOT(ISBLANK(E272)),NOT(ISBLANK(E270)),NOT(ISBLANK(E268)) ),E270+E271+E272=E268,  E271&gt;=0 )</formula1>
    </dataValidation>
    <dataValidation type="custom" errorStyle="warning" showInputMessage="1" showErrorMessage="1" sqref="E270:F270">
      <formula1>IF( AND(  NOT(ISBLANK(E272)),NOT(ISBLANK(E271)),NOT(ISBLANK(E268)) ),E270+E271+E272=E268,  E270&gt;=0 )</formula1>
    </dataValidation>
    <dataValidation type="custom" errorStyle="warning" allowBlank="1" showInputMessage="1" showErrorMessage="1" sqref="E267:F267">
      <formula1>IF( AND(  NOT(ISBLANK(E263)),NOT(ISBLANK(E265)),NOT(ISBLANK(E266)) ),E265+E266+E267=E263,  E267&gt;=0 )</formula1>
    </dataValidation>
    <dataValidation type="custom" errorStyle="warning" showInputMessage="1" showErrorMessage="1" sqref="E266:F266">
      <formula1>IF( AND(  NOT(ISBLANK(E263)),NOT(ISBLANK(E265)),NOT(ISBLANK(E267)) ),E265+E266+E267=E263,  E266&gt;=0 )</formula1>
    </dataValidation>
    <dataValidation type="custom" errorStyle="warning" showInputMessage="1" showErrorMessage="1" sqref="E265:F265">
      <formula1>IF( AND(  NOT(ISBLANK(E263)),NOT(ISBLANK(E266)),NOT(ISBLANK(E267)) ),E265+E266+E267=E263,  E265&gt;=0 )</formula1>
    </dataValidation>
    <dataValidation type="custom" errorStyle="warning" showInputMessage="1" showErrorMessage="1" sqref="E288:F288">
      <formula1>AND( IF( AND(  NOT(ISBLANK(E283)),NOT(ISBLANK(E282)) ),E283+E288=E282,  E288&gt;=0 ), IF( SUMPRODUCT(--(E294:E297=""))=0, SUM(E294:E297)=E288,  E288&gt;=0 ), IF( SUMPRODUCT(--(E290:E292=""))=0, SUM(E290:E292)=E288,  E288&gt;=0 ) )</formula1>
    </dataValidation>
    <dataValidation type="custom" errorStyle="warning" showInputMessage="1" showErrorMessage="1" sqref="C288:D288">
      <formula1>AND( IF( AND(  NOT(ISBLANK(C283)),NOT(ISBLANK(C282)) ),C283+C288=C282,  C288&gt;=0 ), IF( SUMPRODUCT(--(C294:C297=""))=0, SUM(C294:C297)=C288,  C288&gt;=0 ) )</formula1>
    </dataValidation>
    <dataValidation type="custom" errorStyle="warning" showInputMessage="1" showErrorMessage="1" sqref="E283:F283">
      <formula1>AND( IF( AND(  NOT(ISBLANK(E282)),NOT(ISBLANK(E288)) ),E283+E288=E282,  E283&gt;=0 ), IF( SUMPRODUCT(--(E285:E287=""))=0, SUM(E285:E287)=E283,  E283&gt;=0 ) )</formula1>
    </dataValidation>
    <dataValidation type="custom" errorStyle="warning" showInputMessage="1" showErrorMessage="1" sqref="C268:D268">
      <formula1>AND( IF( AND(  NOT(ISBLANK(C262)),NOT(ISBLANK(C263)) ),C263+C268=C262,  C268&gt;=0 ), IF( SUMPRODUCT(--(C274:C279=""))=0, SUM(C274:C279)=C268,  C268&gt;=0 ) )</formula1>
    </dataValidation>
    <dataValidation type="custom" errorStyle="warning" showInputMessage="1" showErrorMessage="1" sqref="E268:F268">
      <formula1>AND(IF( AND(  NOT(ISBLANK(E262)),NOT(ISBLANK(E263)) ),E263+E268=E262,  E268&gt;=0 ),IF( AND(  NOT(ISBLANK(E270)),NOT(ISBLANK(E271)),NOT(ISBLANK(E272)) ),E270+E271+E272=E268,  E268&gt;=0 ),IF( SUMPRODUCT(--(E274:E279=""))=0, SUM(E274:E279)=E268,  E268&gt;=0 ))</formula1>
    </dataValidation>
    <dataValidation type="custom" errorStyle="warning" showInputMessage="1" showErrorMessage="1" sqref="E263:F263">
      <formula1>AND( IF( AND(  NOT(ISBLANK(E262)),NOT(ISBLANK(E268)) ),E263+E268=E262,  E263&gt;=0 ), IF( AND(  NOT(ISBLANK(E265)),NOT(ISBLANK(E266)),NOT(ISBLANK(E267)) ),E265+E266+E267=E263,  E263&gt;=0 ) )</formula1>
    </dataValidation>
    <dataValidation type="custom" errorStyle="warning" showInputMessage="1" showErrorMessage="1" sqref="C263:D263 C283:D283">
      <formula1>IF( AND(  NOT(ISBLANK(C262)),NOT(ISBLANK(C268)) ),C263+C268=C262,  C263&gt;=0 )</formula1>
    </dataValidation>
    <dataValidation type="custom" errorStyle="warning" showInputMessage="1" showErrorMessage="1" sqref="C282:F282">
      <formula1>AND( IF( AND(  NOT(ISBLANK(C261)),NOT(ISBLANK(C262)) ),C262+C282=C261,  C282&gt;=0 ), IF( AND(  NOT(ISBLANK(C283)),NOT(ISBLANK(C288)) ),C283+C288=C282,  C282&gt;=0 ) )</formula1>
    </dataValidation>
    <dataValidation type="custom" errorStyle="warning" showInputMessage="1" showErrorMessage="1" sqref="C261:F261">
      <formula1>IF( AND(  NOT(ISBLANK(C262)),NOT(ISBLANK(C282)) ),C262+C282=C261,  C261&gt;=0 )</formula1>
    </dataValidation>
    <dataValidation type="custom" errorStyle="warning" showInputMessage="1" showErrorMessage="1" sqref="E243:F243">
      <formula1>AND( IF( AND(  NOT(ISBLANK(E248)),NOT(ISBLANK(E238)) ),E243+E248=E238,  E243&gt;=0 ), IF( AND(  NOT(ISBLANK(E244)),NOT(ISBLANK(E245)),NOT(ISBLANK(E246)),NOT(ISBLANK(E247)) ),E244+E245+E246+E247=E243,  E243&gt;=0 ) )</formula1>
    </dataValidation>
    <dataValidation type="custom" errorStyle="warning" showInputMessage="1" showErrorMessage="1" sqref="E248:F248">
      <formula1>IF( AND(  NOT(ISBLANK(E243)),NOT(ISBLANK(E238)) ),E243+E248=E238,  E248&gt;=0 )</formula1>
    </dataValidation>
    <dataValidation type="custom" errorStyle="warning" showInputMessage="1" showErrorMessage="1" sqref="E238:F238">
      <formula1>AND( IF( AND(  NOT(ISBLANK(E240)),NOT(ISBLANK(E241)) ),E240+E241=E238,  E238&gt;=0 ), IF( AND(  NOT(ISBLANK(E243)),NOT(ISBLANK(E248)) ),E243+E248=E238,  E238&gt;=0 ) )</formula1>
    </dataValidation>
    <dataValidation type="custom" errorStyle="warning" showInputMessage="1" showErrorMessage="1" sqref="C238:D238">
      <formula1>IF( AND(  NOT(ISBLANK(C240)),NOT(ISBLANK(C241)) ),C240+C241=C238,  C238&gt;=0 )</formula1>
    </dataValidation>
    <dataValidation type="custom" errorStyle="warning" showInputMessage="1" showErrorMessage="1" sqref="C218:F218">
      <formula1>IF( AND(  NOT(ISBLANK(C217)),NOT(ISBLANK(C219)),NOT(ISBLANK(C207)) ),C217+C218+C219=C207,  C218&gt;=0 )</formula1>
    </dataValidation>
    <dataValidation type="custom" errorStyle="warning" showInputMessage="1" showErrorMessage="1" sqref="C217:F217">
      <formula1>IF( AND(  NOT(ISBLANK(C218)),NOT(ISBLANK(C219)),NOT(ISBLANK(C207)) ),C217+C218+C219=C207,  C217&gt;=0 )</formula1>
    </dataValidation>
    <dataValidation type="custom" errorStyle="warning" showInputMessage="1" showErrorMessage="1" sqref="C219:F220">
      <formula1>IF( AND(  NOT(ISBLANK(C217)),NOT(ISBLANK(C218)),NOT(ISBLANK(C207)) ),C217+C218+C219=C207,  C219&gt;=0 )</formula1>
    </dataValidation>
    <dataValidation type="custom" errorStyle="warning" showInputMessage="1" showErrorMessage="1" sqref="C207:F207">
      <formula1>AND(IF(AND(NOT(ISBLANK(C209)),NOT(ISBLANK(C214)),NOT(ISBLANK(C215))),C209+C214+C215=C207,C207&gt;=0),IF(AND(NOT(ISBLANK(C194)),NOT(ISBLANK(C198))),C198+C207=C194,C207&gt;=0),IF( SUMPRODUCT(--(C217:C219=""))=0,SUM(C217:C219)=C207,C207&gt;=0))</formula1>
    </dataValidation>
    <dataValidation type="custom" errorStyle="warning" showInputMessage="1" showErrorMessage="1" sqref="C190:F190">
      <formula1>IF( AND(  NOT(ISBLANK(C189)),NOT(ISBLANK(C191)),NOT(ISBLANK(C178)) ),C189+C190+C191=C178,  C190&gt;=0 )</formula1>
    </dataValidation>
    <dataValidation type="custom" errorStyle="warning" showInputMessage="1" showErrorMessage="1" sqref="C189:F189">
      <formula1>IF( AND(  NOT(ISBLANK(C190)),NOT(ISBLANK(C191)),NOT(ISBLANK(C178)) ),C189+C190+C191=C178,  C189&gt;=0 )</formula1>
    </dataValidation>
    <dataValidation type="custom" errorStyle="warning" showInputMessage="1" showErrorMessage="1" sqref="C178:D178">
      <formula1>AND( IF(AND(NOT(ISBLANK(C164)),NOT(ISBLANK(C168))),C168+C178=C164,C178&gt;=0), IF(SUMPRODUCT(--(C189:C191=""))=0,SUM(C189:C191)=C178,C178&gt;=0) )</formula1>
    </dataValidation>
    <dataValidation type="custom" errorStyle="warning" showInputMessage="1" showErrorMessage="1" sqref="E178:F178">
      <formula1>AND(IF(AND(NOT(ISBLANK(E164)),NOT(ISBLANK(E168))),E168+E178=E164,E178&gt;=0),IF( AND(  NOT(ISBLANK(E180)),NOT(ISBLANK(E186)),NOT(ISBLANK(E187))),E180+E186+E187=E178,E178&gt;=0), IF(SUMPRODUCT(--(E189:E191=""))=0,SUM(E189:E191)=E178,E178&gt;=0))</formula1>
    </dataValidation>
    <dataValidation type="custom" errorStyle="warning" showInputMessage="1" showErrorMessage="1" sqref="E212:F212 E246:F246">
      <formula1>IF( AND(  NOT(ISBLANK(E209)),NOT(ISBLANK(E210)),NOT(ISBLANK(E211)),NOT(ISBLANK(E213)) ),E210+E211+E212+E213=E209,  E212&gt;=0 )</formula1>
    </dataValidation>
    <dataValidation type="custom" errorStyle="warning" showInputMessage="1" showErrorMessage="1" sqref="E211:F211 E245:F245">
      <formula1>IF( AND(  NOT(ISBLANK(E209)),NOT(ISBLANK(E210)),NOT(ISBLANK(E212)),NOT(ISBLANK(E213)) ),E210+E211+E212+E213=E209,  E211&gt;=0 )</formula1>
    </dataValidation>
    <dataValidation type="custom" errorStyle="warning" showInputMessage="1" showErrorMessage="1" sqref="E210:F210 E244:F244">
      <formula1>IF( AND(  NOT(ISBLANK(E209)),NOT(ISBLANK(E211)),NOT(ISBLANK(E212)),NOT(ISBLANK(E213)) ),E210+E211+E212+E213=E209,  E210&gt;=0 )</formula1>
    </dataValidation>
    <dataValidation type="custom" errorStyle="warning" showInputMessage="1" showErrorMessage="1" sqref="E213:F213 E247:F247">
      <formula1>IF( AND(  NOT(ISBLANK(E209)),NOT(ISBLANK(E210)),NOT(ISBLANK(E211)),NOT(ISBLANK(E212)) ),E210+E211+E212+E213=E209,  E213&gt;=0 )</formula1>
    </dataValidation>
    <dataValidation type="custom" errorStyle="warning" showInputMessage="1" showErrorMessage="1" sqref="E209:F209">
      <formula1>AND( IF( AND(  NOT(ISBLANK(E214)),NOT(ISBLANK(E215)),NOT(ISBLANK(E207)) ),E209+E214+E215=E207,  E209&gt;=0 ), IF( AND(  NOT(ISBLANK(E210)),NOT(ISBLANK(E211)),NOT(ISBLANK(E212)),NOT(ISBLANK(E213)) ),E210+E211+E212+E213=E209,  E209&gt;=0 ) )</formula1>
    </dataValidation>
    <dataValidation type="custom" errorStyle="warning" showInputMessage="1" showErrorMessage="1" sqref="E203:F203">
      <formula1>IF( AND(  NOT(ISBLANK(E200)),NOT(ISBLANK(E201)),NOT(ISBLANK(E202)),NOT(ISBLANK(E204)) ),SUM(E201:E204)=E200,  E203&gt;=0 )</formula1>
    </dataValidation>
    <dataValidation type="custom" errorStyle="warning" showInputMessage="1" showErrorMessage="1" sqref="E202:F202">
      <formula1>IF( AND(  NOT(ISBLANK(E200)),NOT(ISBLANK(E201)),NOT(ISBLANK(E203)),NOT(ISBLANK(E204)) ),SUM(E201:E204)=E200,  E202&gt;=0 )</formula1>
    </dataValidation>
    <dataValidation type="custom" errorStyle="warning" showInputMessage="1" showErrorMessage="1" sqref="E201:F201">
      <formula1>IF( AND(  NOT(ISBLANK(E200)),NOT(ISBLANK(E202)),NOT(ISBLANK(E203)),NOT(ISBLANK(E204)) ),SUM(E201:E204)=E200,  E201&gt;=0 )</formula1>
    </dataValidation>
    <dataValidation type="custom" errorStyle="warning" showInputMessage="1" showErrorMessage="1" sqref="E204:F204">
      <formula1>IF( AND(  NOT(ISBLANK(E200)),NOT(ISBLANK(E201)),NOT(ISBLANK(E202)),NOT(ISBLANK(E203)) ),SUM(E201:E204)=E200,  E204&gt;=0 )</formula1>
    </dataValidation>
    <dataValidation type="custom" errorStyle="warning" showInputMessage="1" showErrorMessage="1" sqref="E200:F200">
      <formula1>AND( IF( AND(  NOT(ISBLANK(E205)),NOT(ISBLANK(E206)),NOT(ISBLANK(E198)) ),E200+E205+E206=E198,  E200&gt;=0 ), IF( AND(  NOT(ISBLANK(E201)),NOT(ISBLANK(E202)),NOT(ISBLANK(E203)),NOT(ISBLANK(E204)) ),SUM(E201:E204)=E200,  E200&gt;=0 ) )</formula1>
    </dataValidation>
    <dataValidation type="custom" errorStyle="warning" showInputMessage="1" showErrorMessage="1" sqref="E185:F185">
      <formula1>IF( AND(  NOT(ISBLANK(E181)),NOT(ISBLANK(E182)),NOT(ISBLANK(E183)),NOT(ISBLANK(E184)),NOT(ISBLANK(E180)) ),SUM(E181:E185)=E180,  E185&gt;=0 )</formula1>
    </dataValidation>
    <dataValidation type="custom" errorStyle="warning" showInputMessage="1" showErrorMessage="1" sqref="E180:F180">
      <formula1>AND( IF( AND(  NOT(ISBLANK(E178)),NOT(ISBLANK(E186)),NOT(ISBLANK(E187)) ),E180+E186+E187=E178,  E180&gt;=0 ), IF( AND(  NOT(ISBLANK(E182)),NOT(ISBLANK(E183)),NOT(ISBLANK(E184)),NOT(ISBLANK(E185)),NOT(ISBLANK(E181)) ),SUM(E181:E185)=E180,  E180&gt;=0 ) )</formula1>
    </dataValidation>
    <dataValidation type="custom" errorStyle="warning" showInputMessage="1" showErrorMessage="1" sqref="C180">
      <formula1>IF( AND(  NOT(ISBLANK(C178)),NOT(ISBLANK(C186)),NOT(ISBLANK(C187)) ),C180+C186+C187=C178,  C180&gt;=0 )</formula1>
    </dataValidation>
    <dataValidation type="custom" errorStyle="warning" showInputMessage="1" showErrorMessage="1" sqref="E177:F177 E187:F187">
      <formula1>IF( AND(  NOT(ISBLANK(E168)),NOT(ISBLANK(E170)),NOT(ISBLANK(E176)) ),E170+E176+E177=E168,  E177&gt;=0 )</formula1>
    </dataValidation>
    <dataValidation type="custom" errorStyle="warning" showInputMessage="1" showErrorMessage="1" sqref="E170:F170">
      <formula1>AND( IF( AND(  NOT(ISBLANK(E168)),NOT(ISBLANK(E176)),NOT(ISBLANK(E177)) ),E170+E176+E177=E168,  E170&gt;=0 ), IF( SUMPRODUCT(--(E171:E175=""))=0, SUM(E171:E175)=E170,  E170&gt;=0 )  )</formula1>
    </dataValidation>
    <dataValidation type="custom" errorStyle="warning" showInputMessage="1" showErrorMessage="1" sqref="C194:F194">
      <formula1>AND( IF( AND(  NOT(ISBLANK(C163)),NOT(ISBLANK(C164)) ),C164+C194=C163,  C194&gt;=0 ), IF( AND(  NOT(ISBLANK(C196)),NOT(ISBLANK(C197)) ),C196+C197=C194,  C194&gt;=0 ), IF( AND(  NOT(ISBLANK(C198)),NOT(ISBLANK(C207)) ),C198+C207=C194,  C194&gt;=0 ) )</formula1>
    </dataValidation>
    <dataValidation type="custom" errorStyle="warning" showInputMessage="1" showErrorMessage="1" sqref="C163:F163">
      <formula1>AND( IF( AND(  NOT(ISBLANK(C164)),NOT(ISBLANK(C194)) ),C164+C194=C163,  C163&gt;=0 ), IF( AND(  NOT(ISBLANK(C161)),NOT(ISBLANK(C162)) ),C162+C163=C161,  C163&gt;=0 ) )</formula1>
    </dataValidation>
    <dataValidation type="custom" errorStyle="warning" showInputMessage="1" showErrorMessage="1" sqref="C164:F164">
      <formula1>AND( IF( AND(  NOT(ISBLANK(C163)),NOT(ISBLANK(C194)) ),C164+C194=C163,  C164&gt;=0 ), IF( AND(  NOT(ISBLANK(C166)),NOT(ISBLANK(C167)) ),C166+C167=C164,  C164&gt;=0 ), IF( AND(  NOT(ISBLANK(C168)),NOT(ISBLANK(C178)) ),C168+C178=C164,  C164&gt;=0 ) )</formula1>
    </dataValidation>
    <dataValidation type="custom" errorStyle="warning" showInputMessage="1" showErrorMessage="1" sqref="C142:F142">
      <formula1>IF( AND(  NOT(ISBLANK(C140)),NOT(ISBLANK(C141)),NOT(ISBLANK(C143)), NOT(ISBLANK(C130)) ),SUM(C140:C143)=C130,  C142&gt;=0 )</formula1>
    </dataValidation>
    <dataValidation type="custom" errorStyle="warning" showInputMessage="1" showErrorMessage="1" sqref="C141:F141">
      <formula1>IF( AND(  NOT(ISBLANK(C140)),NOT(ISBLANK(C142)),NOT(ISBLANK(C143)), NOT(ISBLANK(C130)) ),SUM(C140:C143)=C130,  C141&gt;=0 )</formula1>
    </dataValidation>
    <dataValidation type="custom" errorStyle="warning" showInputMessage="1" showErrorMessage="1" sqref="C140:F140">
      <formula1>IF( AND(  NOT(ISBLANK(C141)),NOT(ISBLANK(C142)),NOT(ISBLANK(C143)), NOT(ISBLANK(C130)) ),SUM(C140:C143)=C130,  C140&gt;=0 )</formula1>
    </dataValidation>
    <dataValidation type="custom" errorStyle="warning" showInputMessage="1" showErrorMessage="1" sqref="C143:F144">
      <formula1>IF( AND(  NOT(ISBLANK(C140)),NOT(ISBLANK(C141)),NOT(ISBLANK(C142)), NOT(ISBLANK(C130)) ),SUM(C140:C143)=C130,  C143&gt;=0 )</formula1>
    </dataValidation>
    <dataValidation type="custom" errorStyle="warning" allowBlank="1" showInputMessage="1" showErrorMessage="1" sqref="C113:F113">
      <formula1>IF( AND(  NOT(ISBLANK(C110)),NOT(ISBLANK(C111)),NOT(ISBLANK(C112)),NOT(ISBLANK(C114)),NOT(ISBLANK(C99)) ),SUM(C110:C114)=C99,  C113&gt;=0 )</formula1>
    </dataValidation>
    <dataValidation type="custom" errorStyle="warning" showInputMessage="1" showErrorMessage="1" sqref="C112:F112">
      <formula1>IF( AND(  NOT(ISBLANK(C110)),NOT(ISBLANK(C111)),NOT(ISBLANK(C113)),NOT(ISBLANK(C114)),NOT(ISBLANK(C99)) ),SUM(C110:C114)=C99,  C112&gt;=0 )</formula1>
    </dataValidation>
    <dataValidation type="custom" errorStyle="warning" showInputMessage="1" showErrorMessage="1" sqref="C111:F111">
      <formula1>IF( AND(  NOT(ISBLANK(C110)),NOT(ISBLANK(C112)),NOT(ISBLANK(C113)),NOT(ISBLANK(C114)),NOT(ISBLANK(C99)) ),SUM(C110:C114)=C99,  C111&gt;=0 )</formula1>
    </dataValidation>
    <dataValidation type="custom" errorStyle="warning" showInputMessage="1" showErrorMessage="1" sqref="C110:F110">
      <formula1>IF( AND(  NOT(ISBLANK(C111)),NOT(ISBLANK(C112)),NOT(ISBLANK(C113)),NOT(ISBLANK(C114)),NOT(ISBLANK(C99)) ),SUM(C110:C114)=C99,  C110&gt;=0 )</formula1>
    </dataValidation>
    <dataValidation type="custom" errorStyle="warning" showInputMessage="1" showErrorMessage="1" sqref="E136:F136 E127:F127">
      <formula1>IF( AND(  NOT(ISBLANK(E124)),NOT(ISBLANK(E125)),NOT(ISBLANK(E126)),NOT(ISBLANK(E123)) ),SUM(E124:E127)=E123,  E127&gt;=0 )</formula1>
    </dataValidation>
    <dataValidation type="custom" errorStyle="warning" showInputMessage="1" showErrorMessage="1" sqref="E133:F133 E124:F124">
      <formula1>IF( AND(  NOT(ISBLANK(E125)),NOT(ISBLANK(E126)),NOT(ISBLANK(E127)),NOT(ISBLANK(E123)) ),SUM(E124:E127)=E123,  E124&gt;=0 )</formula1>
    </dataValidation>
    <dataValidation type="custom" errorStyle="warning" showInputMessage="1" showErrorMessage="1" sqref="E126:F126 E135:F135">
      <formula1>IF( AND(  NOT(ISBLANK(E124)),NOT(ISBLANK(E125)),NOT(ISBLANK(E127)),NOT(ISBLANK(E123)) ),SUM(E124:E127)=E123,  E126&gt;=0 )</formula1>
    </dataValidation>
    <dataValidation type="custom" errorStyle="warning" showInputMessage="1" showErrorMessage="1" sqref="E125:F125 E134:F134">
      <formula1>IF( AND(  NOT(ISBLANK(E124)),NOT(ISBLANK(E126)),NOT(ISBLANK(E127)),NOT(ISBLANK(E123)) ),SUM(E124:E127)=E123,  E125&gt;=0 )</formula1>
    </dataValidation>
    <dataValidation type="custom" errorStyle="warning" showInputMessage="1" showErrorMessage="1" sqref="E105:F105 E174:F174 E184:F184">
      <formula1>IF( AND(  NOT(ISBLANK(E102)),NOT(ISBLANK(E103)),NOT(ISBLANK(E104)),NOT(ISBLANK(E106)),NOT(ISBLANK(E101)) ),SUM(E102:E106)=E101,  E105&gt;=0 )</formula1>
    </dataValidation>
    <dataValidation type="custom" errorStyle="warning" showInputMessage="1" showErrorMessage="1" sqref="E102:F102 E171:F171">
      <formula1>IF( AND(  NOT(ISBLANK(E103)),NOT(ISBLANK(E104)),NOT(ISBLANK(E105)),NOT(ISBLANK(E106)),NOT(ISBLANK(E101)) ),SUM(E102:E106)=E101,  E102&gt;=0 )</formula1>
    </dataValidation>
    <dataValidation type="custom" errorStyle="warning" showInputMessage="1" showErrorMessage="1" sqref="E137:F137 E205:F205 E214:F214">
      <formula1>IF( AND(  NOT(ISBLANK(E132)),NOT(ISBLANK(E138)),NOT(ISBLANK(E130)) ),E132+E137+E138=E130,  E137&gt;=0 )</formula1>
    </dataValidation>
    <dataValidation type="custom" errorStyle="warning" showInputMessage="1" showErrorMessage="1" sqref="E92:F92 E181:F181">
      <formula1>IF( AND(  NOT(ISBLANK(E93)),NOT(ISBLANK(E94)),NOT(ISBLANK(E95)),NOT(ISBLANK(E96)),NOT(ISBLANK(E91)) ),SUM(E92:E96)=E91,  E92&gt;=0 )</formula1>
    </dataValidation>
    <dataValidation type="custom" errorStyle="warning" showInputMessage="1" showErrorMessage="1" sqref="E96:F96 E175:F175 E106:F106">
      <formula1>IF( AND(  NOT(ISBLANK(E92)),NOT(ISBLANK(E93)),NOT(ISBLANK(E94)),NOT(ISBLANK(E95)),NOT(ISBLANK(E91)) ),SUM(E92:E96)=E91,  E96&gt;=0 )</formula1>
    </dataValidation>
    <dataValidation type="custom" errorStyle="warning" showInputMessage="1" showErrorMessage="1" sqref="E95:F95">
      <formula1>IF( AND(  NOT(ISBLANK(E92)),NOT(ISBLANK(E93)),NOT(ISBLANK(E94)),NOT(ISBLANK(E96)),NOT(ISBLANK(E91)) ),SUM(E92:E96)=E91,  E95&gt;=0 )</formula1>
    </dataValidation>
    <dataValidation type="custom" errorStyle="warning" showInputMessage="1" showErrorMessage="1" sqref="E94:F94 E104:F104 E183:F183 E173:F173">
      <formula1>IF( AND(  NOT(ISBLANK(E92)),NOT(ISBLANK(E93)),NOT(ISBLANK(E95)),NOT(ISBLANK(E96)),NOT(ISBLANK(E91)) ),SUM(E92:E96)=E91,  E94&gt;=0 )</formula1>
    </dataValidation>
    <dataValidation type="custom" errorStyle="warning" showInputMessage="1" showErrorMessage="1" sqref="E93:F93 E103:F103 E172:F172 E182:F182">
      <formula1>IF( AND(  NOT(ISBLANK(E92)),NOT(ISBLANK(E94)),NOT(ISBLANK(E95)),NOT(ISBLANK(E96)),NOT(ISBLANK(E91)) ),SUM(E92:E96)=E91,  E93&gt;=0 )</formula1>
    </dataValidation>
    <dataValidation type="custom" errorStyle="warning" showInputMessage="1" showErrorMessage="1" sqref="E138:F138 E206:F206 E215:F215">
      <formula1>IF( AND(  NOT(ISBLANK(E132)),NOT(ISBLANK(E137)),NOT(ISBLANK(E130)) ),E132+E137+E138=E130,  E138&gt;=0 )</formula1>
    </dataValidation>
    <dataValidation type="custom" errorStyle="warning" allowBlank="1" showInputMessage="1" showErrorMessage="1" sqref="E129">
      <formula1>IF( AND(  NOT(ISBLANK(E121)),NOT(ISBLANK(E123)),NOT(ISBLANK(E128)) ),E123+E128+E129=E121,  E129&gt;=0 )</formula1>
    </dataValidation>
    <dataValidation type="custom" errorStyle="warning" showInputMessage="1" showErrorMessage="1" sqref="E128:F128">
      <formula1>IF( AND(  NOT(ISBLANK(E121)),NOT(ISBLANK(E123)),NOT(ISBLANK(E129)) ),E123+E128+E129=E121,  E128&gt;=0 )</formula1>
    </dataValidation>
    <dataValidation type="custom" errorStyle="warning" showInputMessage="1" showErrorMessage="1" sqref="E132:F132">
      <formula1>AND( IF( AND(  NOT(ISBLANK(E137)),NOT(ISBLANK(E138)),NOT(ISBLANK(E130)) ),E132+E137+E138=E130,  E132&gt;=0 ), IF( SUMPRODUCT(--(E133:E136=""))=0, SUM(E133:E136)=E132,  E132&gt;=0 )  )</formula1>
    </dataValidation>
    <dataValidation type="custom" errorStyle="warning" showInputMessage="1" showErrorMessage="1" sqref="E123:F123">
      <formula1>AND( IF( AND(  NOT(ISBLANK(E121)),NOT(ISBLANK(E128)),NOT(ISBLANK(E129)) ),E123+E128+E129=E121,  E123&gt;=0 ), IF( SUMPRODUCT(--(E124:E127=""))=0, SUM(E124:E127)=E123,  E123&gt;=0 )  )</formula1>
    </dataValidation>
    <dataValidation type="custom" errorStyle="warning" showInputMessage="1" showErrorMessage="1" sqref="E108:F108">
      <formula1>IF( AND(  NOT(ISBLANK(E99)),NOT(ISBLANK(E107)),NOT(ISBLANK(E101)) ),E101+E107+E108=E99,  E108&gt;=0 )</formula1>
    </dataValidation>
    <dataValidation type="custom" errorStyle="warning" showInputMessage="1" showErrorMessage="1" sqref="E107:F107 E176:F176 C186 E186:F186">
      <formula1>IF( AND(  NOT(ISBLANK(C99)),NOT(ISBLANK(C101)),NOT(ISBLANK(C108)) ),C101+C107+C108=C99,  C107&gt;=0 )</formula1>
    </dataValidation>
    <dataValidation type="custom" errorStyle="warning" showInputMessage="1" showErrorMessage="1" sqref="E101:F101 E91:F91">
      <formula1>AND( IF( AND(  NOT(ISBLANK(E89)),NOT(ISBLANK(E97)),NOT(ISBLANK(E98)) ),E91+E97+E98=E89,  E91&gt;=0 ), IF( SUMPRODUCT(--(E92:E96=""))=0, SUM(E92:E96)=E91,  E91&gt;=0 )  )</formula1>
    </dataValidation>
    <dataValidation type="custom" errorStyle="warning" showInputMessage="1" showErrorMessage="1" sqref="E98:F98">
      <formula1>IF( AND(  NOT(ISBLANK(E91)),NOT(ISBLANK(E89)),NOT(ISBLANK(E97)) ),E91+E97+E98=E89,  E98&gt;=0 )</formula1>
    </dataValidation>
    <dataValidation type="custom" errorStyle="warning" showInputMessage="1" showErrorMessage="1" sqref="E97:F97">
      <formula1>IF( AND(  NOT(ISBLANK(E91)),NOT(ISBLANK(E89)),NOT(ISBLANK(E98)) ),E91+E97+E98=E89,  E97&gt;=0 )</formula1>
    </dataValidation>
    <dataValidation type="custom" errorStyle="warning" allowBlank="1" showInputMessage="1" showErrorMessage="1" sqref="C130:F130">
      <formula1>AND( IF( AND(  NOT(ISBLANK(C117)),NOT(ISBLANK(C121)) ),C121+C130=C117,  C130&gt;=0 ), IF( AND(  NOT(ISBLANK(C132)),NOT(ISBLANK(C137)),NOT(ISBLANK(C138)) ),C132+E137+C138=C130,  C130&gt;=0 ), IF( SUMPRODUCT(--(C140:C143=""))=0, SUM(C140:C143)=C130,  C130&gt;=0 )  )</formula1>
    </dataValidation>
    <dataValidation type="custom" errorStyle="warning" showInputMessage="1" showErrorMessage="1" sqref="C121:F121 C198:F198">
      <formula1>AND( IF( AND(  NOT(ISBLANK(C123)),NOT(ISBLANK(C128)),NOT(ISBLANK(C129)) ),C123+C128+C129=C121,  C121&gt;=0 ), IF( AND(  NOT(ISBLANK(C117)),NOT(ISBLANK(C130)) ),C121+C130=C117,  C121&gt;=0 ) )</formula1>
    </dataValidation>
    <dataValidation type="custom" errorStyle="warning" showInputMessage="1" showErrorMessage="1" sqref="C99:F99">
      <formula1>AND( IF( AND(  NOT(ISBLANK(C89)),NOT(ISBLANK(C85)) ),C89+C99=C85,  C99&gt;=0 ), IF( AND(  NOT(ISBLANK(C101)),NOT(ISBLANK(C107)),NOT(ISBLANK(C108)) ),C101+C107+C108=C99,  C99&gt;=0 ), IF( SUMPRODUCT(--(C110:C114=""))=0, SUM(C110:C114)=C99,  C99&gt;=0 )  )</formula1>
    </dataValidation>
    <dataValidation type="custom" errorStyle="warning" showInputMessage="1" showErrorMessage="1" sqref="E89:F89 C168:F168">
      <formula1>AND( IF( AND(  NOT(ISBLANK(C85)),NOT(ISBLANK(C99)) ),C89+C99=C85,  C89&gt;=0 ), IF( AND(  NOT(ISBLANK(C91)),NOT(ISBLANK(C97)),NOT(ISBLANK(C98)) ),C91+C97+C98=C89,  C89&gt;=0 ) )</formula1>
    </dataValidation>
    <dataValidation type="custom" errorStyle="warning" showInputMessage="1" showErrorMessage="1" sqref="C89:D89">
      <formula1>IF( AND(  NOT(ISBLANK(C85)),NOT(ISBLANK(C99)) ),C89+C99=C85,  C89&gt;=0 )</formula1>
    </dataValidation>
    <dataValidation type="custom" errorStyle="warning" allowBlank="1" showInputMessage="1" showErrorMessage="1" sqref="C120:F120">
      <formula1>IF( AND(  NOT(ISBLANK(C117)),NOT(ISBLANK(C119)) ),C119+C120=C117,  C120&gt;=0 )</formula1>
    </dataValidation>
    <dataValidation type="custom" errorStyle="warning" showInputMessage="1" showErrorMessage="1" sqref="C88:F88">
      <formula1>IF( AND(  NOT(ISBLANK(C87)),NOT(ISBLANK(C85)) ),C87+C88=C85,  C88&gt;=0 )</formula1>
    </dataValidation>
    <dataValidation type="custom" errorStyle="warning" showInputMessage="1" showErrorMessage="1" sqref="C87:F87">
      <formula1>IF( AND(  NOT(ISBLANK(C88)),NOT(ISBLANK(C85)) ),C87+C88=C85,  C87&gt;=0 )</formula1>
    </dataValidation>
    <dataValidation type="custom" errorStyle="warning" showInputMessage="1" showErrorMessage="1" sqref="C117:F117">
      <formula1>AND( IF( AND(  NOT(ISBLANK(C84)),NOT(ISBLANK(C85)) ),C85+C117=C84,  C117&gt;=0 ), IF( AND(  NOT(ISBLANK(C119)),NOT(ISBLANK(C120)) ),C119+C120=C117,  C117&gt;=0 ), IF( AND(  NOT(ISBLANK(C121)),NOT(ISBLANK(C130)) ),C121+C130=C117,  C117&gt;=0 ) )</formula1>
    </dataValidation>
    <dataValidation type="custom" errorStyle="warning" showInputMessage="1" showErrorMessage="1" sqref="C85:F85">
      <formula1>AND( IF( AND(  NOT(ISBLANK(C87)),NOT(ISBLANK(C88)) ),C87+C88=C85,  C85&gt;=0 ), IF( AND(  NOT(ISBLANK(C84)),NOT(ISBLANK(C117)) ),C85+C117=C84,  C85&gt;=0 ), IF( AND(  NOT(ISBLANK(C89)),NOT(ISBLANK(C99)) ),C89+C99=C85,  C85&gt;=0 ) )</formula1>
    </dataValidation>
    <dataValidation type="custom" errorStyle="warning" showInputMessage="1" showErrorMessage="1" sqref="C84:F84">
      <formula1>AND( IF( AND(  NOT(ISBLANK(C82)),NOT(ISBLANK(C83)) ),C83+C84=C82,  C84&gt;=0 ), IF( AND(  NOT(ISBLANK(C85)),NOT(ISBLANK(C117)) ),C85+C117=C84,  C84&gt;=0 ) )</formula1>
    </dataValidation>
    <dataValidation type="custom" errorStyle="warning" showInputMessage="1" showErrorMessage="1" sqref="C83:F83 C319:F319 C322:F322 C162:F162">
      <formula1>IF( AND(  NOT(ISBLANK(C82)),NOT(ISBLANK(C84)) ),C83+C84=C82,  C83&gt;=0 )</formula1>
    </dataValidation>
    <dataValidation type="custom" errorStyle="warning" showInputMessage="1" showErrorMessage="1" sqref="C82:F82 C161:F161">
      <formula1>IF( AND(  NOT(ISBLANK(C83)),NOT(ISBLANK(C84)) ),C83+C84=C82,  C82&gt;=0 )</formula1>
    </dataValidation>
    <dataValidation type="custom" errorStyle="warning" showInputMessage="1" showErrorMessage="1" sqref="E68:F68">
      <formula1>IF( AND(  NOT(ISBLANK(F69)),NOT(ISBLANK(F66)) ),F68+F69=F66,  F68&gt;=0 )</formula1>
    </dataValidation>
    <dataValidation type="custom" errorStyle="warning" showInputMessage="1" showErrorMessage="1" sqref="E65:F65 C167:F167 C197:F197 C241:F241">
      <formula1>IF( AND(  NOT(ISBLANK(C62)),NOT(ISBLANK(C64)) ),C64+C65=C62,  C65&gt;=0 )</formula1>
    </dataValidation>
    <dataValidation type="custom" errorStyle="warning" showInputMessage="1" showErrorMessage="1" sqref="C62:F62">
      <formula1>AND( IF( AND(  NOT(ISBLANK(C61)),NOT(ISBLANK(C66)) ),C62+C66=C61,  C62&gt;=0 ), IF( AND(  NOT(ISBLANK(C64)),NOT(ISBLANK(C65)) ),C64+C65=C62,  C62&gt;=0 ) )</formula1>
    </dataValidation>
    <dataValidation type="custom" errorStyle="warning" showInputMessage="1" showErrorMessage="1" sqref="C61:F61">
      <formula1>IF( AND(  NOT(ISBLANK(C62)),NOT(ISBLANK(C66)) ),C62+C66=C61,  C61&gt;=0 )</formula1>
    </dataValidation>
    <dataValidation type="custom" errorStyle="warning" showInputMessage="1" showErrorMessage="1" sqref="C44:F44">
      <formula1>IF( AND( NOT(ISBLANK(C41 )), NOT(ISBLANK(C42 )), NOT(ISBLANK(C43 )), NOT(ISBLANK(C40 )),NOT(ISBLANK(C34 )) ), SUM(C40:C44)=C34,    C44&gt;=0 )</formula1>
    </dataValidation>
    <dataValidation type="custom" errorStyle="warning" allowBlank="1" showInputMessage="1" showErrorMessage="1" sqref="C43:F43">
      <formula1>IF( AND( NOT(ISBLANK(C41 )), NOT(ISBLANK(C42 )), NOT(ISBLANK(C40 )), NOT(ISBLANK(C44 )),NOT(ISBLANK(C34 )) ), SUM(C40:C44)=C34,    C43&gt;=0 )</formula1>
    </dataValidation>
    <dataValidation type="custom" errorStyle="warning" showInputMessage="1" showErrorMessage="1" sqref="C42:F42">
      <formula1>IF( AND( NOT(ISBLANK(C41 )), NOT(ISBLANK(C40 )), NOT(ISBLANK(C43 )), NOT(ISBLANK(C44 )),NOT(ISBLANK(C34 )) ), SUM(C40:C44)=C34,    C42&gt;=0 )</formula1>
    </dataValidation>
    <dataValidation type="custom" errorStyle="warning" showInputMessage="1" showErrorMessage="1" sqref="C41:F41">
      <formula1>IF( AND( NOT(ISBLANK(C40 )), NOT(ISBLANK(C42 )), NOT(ISBLANK(C43 )), NOT(ISBLANK(C44 )),NOT(ISBLANK(C34 )) ), SUM(C40:C44)=C34,    C41&gt;=0 )</formula1>
    </dataValidation>
    <dataValidation type="custom" errorStyle="warning" showInputMessage="1" showErrorMessage="1" sqref="C40:F40">
      <formula1>IF( AND( NOT(ISBLANK(C41 )), NOT(ISBLANK(C42 )), NOT(ISBLANK(C43 )), NOT(ISBLANK(C44 )),NOT(ISBLANK(C34 )) ), SUM(C40:C44)=C34,    C40&gt;=0 )</formula1>
    </dataValidation>
    <dataValidation type="custom" errorStyle="warning" showInputMessage="1" showErrorMessage="1" sqref="E33:F33">
      <formula1>IF( AND( NOT(ISBLANK(E29 )), NOT(ISBLANK(E32 )), NOT(ISBLANK(E31 ))  ), SUM(E31:E33)=E29,    E33&gt;=0 )</formula1>
    </dataValidation>
    <dataValidation type="custom" errorStyle="warning" showInputMessage="1" showErrorMessage="1" sqref="E31:F31 E36:F36">
      <formula1>IF( AND( NOT(ISBLANK(E29 )), NOT(ISBLANK(E32 )), NOT(ISBLANK(E33 ))  ), SUM(E31:E33)=E29,    E31&gt;=0 )</formula1>
    </dataValidation>
    <dataValidation type="custom" errorStyle="warning" showInputMessage="1" showErrorMessage="1" sqref="E20:F20">
      <formula1>IF( AND( NOT(ISBLANK(E18 )), NOT(ISBLANK(E19 )), NOT(ISBLANK(E16 ))  ), SUM(E18:E20)=E16,    E20&gt;=0 )</formula1>
    </dataValidation>
    <dataValidation type="custom" errorStyle="warning" showInputMessage="1" showErrorMessage="1" sqref="E15:F15 E38:F38">
      <formula1>IF( AND( NOT(ISBLANK(E11 )), NOT(ISBLANK(E13 )), NOT(ISBLANK(E14 ))  ), SUM(E13:E15)=E11,    E15&gt;=0 )</formula1>
    </dataValidation>
    <dataValidation type="custom" errorStyle="warning" showInputMessage="1" showErrorMessage="1" sqref="E14:F14 E32:F32 E37:F37">
      <formula1>IF( AND( NOT(ISBLANK(E11 )), NOT(ISBLANK(E13 )), NOT(ISBLANK(E15 ))  ), SUM(E13:E15)=E11,    E14&gt;=0 )</formula1>
    </dataValidation>
    <dataValidation type="custom" errorStyle="warning" showInputMessage="1" showErrorMessage="1" sqref="C34:F34">
      <formula1>AND( IF( AND(  NOT(ISBLANK(C28 )), NOT(ISBLANK(C29 ))  ), C29+C34=C28,    C34&gt;=0 ), IF( AND(  NOT(ISBLANK(C36)), NOT(ISBLANK(C37)), NOT(ISBLANK(C38))  ), C36+C37+C38=C34,  C34&gt;=0 ), IF( SUMPRODUCT(--(C40:C44=""))=0, SUM(C40:C44)=C34,  C34&gt;=0 )  )</formula1>
    </dataValidation>
    <dataValidation type="custom" errorStyle="warning" showInputMessage="1" showErrorMessage="1" sqref="C262:F262">
      <formula1>AND( IF( AND(  NOT(ISBLANK(C261)),NOT(ISBLANK(C282)) ),C262+C282=C261,  C262&gt;=0 ), IF( AND(  NOT(ISBLANK(C263)),NOT(ISBLANK(C268)) ),C263+C268=C262,  C262&gt;=0 ) )</formula1>
    </dataValidation>
    <dataValidation type="custom" errorStyle="warning" showInputMessage="1" showErrorMessage="1" sqref="C240:F240 E64:F64 C119:F119 C166:F166 C196:F196">
      <formula1>IF( AND(  NOT(ISBLANK(C62)),NOT(ISBLANK(C65)) ),C64+C65=C62,  C64&gt;=0 )</formula1>
    </dataValidation>
    <dataValidation allowBlank="1" showInputMessage="1" sqref="E13"/>
    <dataValidation type="custom" errorStyle="warning" showInputMessage="1" showErrorMessage="1" sqref="C114:F115">
      <formula1>IF( AND(  NOT(ISBLANK(C110)),NOT(ISBLANK(C111)),NOT(ISBLANK(C112)),NOT(ISBLANK(C113)),NOT(ISBLANK(C99)) ),SUM(C110:C114)=C99,  C114&gt;=0 )</formula1>
    </dataValidation>
    <dataValidation type="custom" errorStyle="warning" showInputMessage="1" showErrorMessage="1" sqref="C116:F116">
      <formula1>IF( AND(  NOT(ISBLANK(C111)),NOT(ISBLANK(C112)),NOT(ISBLANK(C113)),NOT(ISBLANK(C114)),NOT(ISBLANK(C100)) ),SUM(C111:C116)=C100,  C116&gt;=0 )</formula1>
    </dataValidation>
    <dataValidation type="custom" errorStyle="warning" showInputMessage="1" showErrorMessage="1" sqref="C191:F192">
      <formula1>IF( AND(  NOT(ISBLANK(C189)),NOT(ISBLANK(C190)),NOT(ISBLANK(C178)) ),C189+C190+C191=C178,  C191&gt;=0 )</formula1>
    </dataValidation>
    <dataValidation type="custom" errorStyle="warning" showInputMessage="1" showErrorMessage="1" sqref="C193:F193">
      <formula1>IF( AND(  NOT(ISBLANK(C190)),NOT(ISBLANK(C191)),NOT(ISBLANK(C179)) ),C190+C191+C193=C179,  C193&gt;=0 )</formula1>
    </dataValidation>
    <dataValidation type="custom" errorStyle="warning" showInputMessage="1" showErrorMessage="1" sqref="C279:F280">
      <formula1>IF( AND(  NOT(ISBLANK(C274)),NOT(ISBLANK(C275)),NOT(ISBLANK(C276)),NOT(ISBLANK(C277)),NOT(ISBLANK(C278)),NOT(ISBLANK(C268)) ),SUM(C274:C279)=C268,  C279&gt;=0 )</formula1>
    </dataValidation>
    <dataValidation type="custom" errorStyle="warning" showInputMessage="1" showErrorMessage="1" sqref="C281:F281">
      <formula1>IF( AND(  NOT(ISBLANK(C275)),NOT(ISBLANK(C276)),NOT(ISBLANK(C277)),NOT(ISBLANK(C278)),NOT(ISBLANK(C279)),NOT(ISBLANK(C269)) ),SUM(C275:C281)=C269,  C281&gt;=0 )</formula1>
    </dataValidation>
    <dataValidation type="custom" errorStyle="warning" showInputMessage="1" showErrorMessage="1" sqref="E69:F69">
      <formula1>IF( AND(  NOT(ISBLANK(F68)),NOT(ISBLANK(F66)) ),F68+F69=F66,  F69&gt;=0 )</formula1>
    </dataValidation>
    <dataValidation type="custom" errorStyle="warning" showInputMessage="1" showErrorMessage="1" sqref="C66:F66">
      <formula1>AND( IF( AND(  NOT(ISBLANK(C61)),NOT(ISBLANK(C72)) ),C62+C66=C61,  C66&gt;=0 ), IF( AND(  NOT(ISBLANK(C68)),NOT(ISBLANK(C69)) ),C68+C69=C66,  C66&gt;=0 ) )</formula1>
    </dataValidation>
    <dataValidation type="custom" errorStyle="warning" showInputMessage="1" showErrorMessage="1" sqref="E75:F75 E254:F254 E304:F304 E327:F327">
      <formula1>IF( AND(  NOT(ISBLANK(F69)),NOT(ISBLANK(F67)) ),F69+F75=F67,  F75&gt;=0 )</formula1>
    </dataValidation>
  </dataValidations>
  <pageMargins left="0.7" right="0.7" top="0.75" bottom="0.75" header="0.3" footer="0.3"/>
  <pageSetup paperSize="9" orientation="portrait" r:id="rId1"/>
  <ignoredErrors>
    <ignoredError sqref="C52" evalError="1"/>
  </ignoredError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8" stopIfTrue="1" operator="containsText" id="{163546D9-F10B-44E8-A51A-D32ED40F5FB7}">
            <xm:f>NOT(ISERROR(SEARCH("Voer een getal in (bij n.v.t. NA invullen)",H6)))</xm:f>
            <xm:f>"Voer een getal in (bij n.v.t. NA invullen)"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K13:K79 H6:H79 H81:H158 K81:K158 K160:K225 H160:H225 H236:H253 K236:K253 K259:K303 H259:H303 H311:H326 K311:K326 H333:H348</xm:sqref>
        </x14:conditionalFormatting>
        <x14:conditionalFormatting xmlns:xm="http://schemas.microsoft.com/office/excel/2006/main">
          <x14:cfRule type="containsText" priority="66" operator="containsText" id="{012A0BA2-593A-433E-B7B1-7EF106D39D67}">
            <xm:f>NOT(ISERROR(SEARCH("Voer een getal in (bij n.v.t. een 0 invullen)",#REF!)))</xm:f>
            <xm:f>"Voer een getal in (bij n.v.t. een 0 invullen)"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H261:H263 H325:H326 H317:H323 H313 H285:H288 H290:H292 H274:H283 H294:H298</xm:sqref>
        </x14:conditionalFormatting>
        <x14:conditionalFormatting xmlns:xm="http://schemas.microsoft.com/office/excel/2006/main">
          <x14:cfRule type="containsText" priority="34" stopIfTrue="1" operator="containsText" id="{6DB8ABA0-BF8D-4AC2-BCD9-3B522D9F7EF1}">
            <xm:f>NOT(ISERROR(SEARCH("Voer een getal in (bij n.v.t. NA invullen)",H80)))</xm:f>
            <xm:f>"Voer een getal in (bij n.v.t. NA invullen)"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K80 H80</xm:sqref>
        </x14:conditionalFormatting>
        <x14:conditionalFormatting xmlns:xm="http://schemas.microsoft.com/office/excel/2006/main">
          <x14:cfRule type="containsText" priority="30" stopIfTrue="1" operator="containsText" id="{D5E35CE5-CC6D-4D0C-9913-38F7EC7AFF9C}">
            <xm:f>NOT(ISERROR(SEARCH("Voer een getal in (bij n.v.t. NA invullen)",H159)))</xm:f>
            <xm:f>"Voer een getal in (bij n.v.t. NA invullen)"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K159 H159</xm:sqref>
        </x14:conditionalFormatting>
        <x14:conditionalFormatting xmlns:xm="http://schemas.microsoft.com/office/excel/2006/main">
          <x14:cfRule type="containsText" priority="20" stopIfTrue="1" operator="containsText" id="{6197E482-28ED-46CA-A0C8-0FA9DFA2E778}">
            <xm:f>NOT(ISERROR(SEARCH("Voer een getal in (bij n.v.t. NA invullen)",H235)))</xm:f>
            <xm:f>"Voer een getal in (bij n.v.t. NA invullen)"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K235 H235</xm:sqref>
        </x14:conditionalFormatting>
        <x14:conditionalFormatting xmlns:xm="http://schemas.microsoft.com/office/excel/2006/main">
          <x14:cfRule type="containsText" priority="28" stopIfTrue="1" operator="containsText" id="{3C05A438-6771-4834-BE0A-CD43B4ECB42C}">
            <xm:f>NOT(ISERROR(SEARCH("Voer een getal in (bij n.v.t. NA invullen)",H226)))</xm:f>
            <xm:f>"Voer een getal in (bij n.v.t. NA invullen)"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H226:H234 K226:K234</xm:sqref>
        </x14:conditionalFormatting>
        <x14:conditionalFormatting xmlns:xm="http://schemas.microsoft.com/office/excel/2006/main">
          <x14:cfRule type="containsText" priority="18" stopIfTrue="1" operator="containsText" id="{328EFE98-8C5B-4586-A264-7B551F6FB51D}">
            <xm:f>NOT(ISERROR(SEARCH("Voer een getal in (bij n.v.t. NA invullen)",H254)))</xm:f>
            <xm:f>"Voer een getal in (bij n.v.t. NA invullen)"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K254:K258 H254:H258</xm:sqref>
        </x14:conditionalFormatting>
        <x14:conditionalFormatting xmlns:xm="http://schemas.microsoft.com/office/excel/2006/main">
          <x14:cfRule type="containsText" priority="10" stopIfTrue="1" operator="containsText" id="{F00A4119-9EA9-4E92-BD7A-9CD1D74807B2}">
            <xm:f>NOT(ISERROR(SEARCH("Voer een getal in (bij n.v.t. NA invullen)",H310)))</xm:f>
            <xm:f>"Voer een getal in (bij n.v.t. NA invullen)"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K310 H310</xm:sqref>
        </x14:conditionalFormatting>
        <x14:conditionalFormatting xmlns:xm="http://schemas.microsoft.com/office/excel/2006/main">
          <x14:cfRule type="containsText" priority="8" stopIfTrue="1" operator="containsText" id="{43E698E5-A9FA-4F5B-99FE-66295A617CA7}">
            <xm:f>NOT(ISERROR(SEARCH("Voer een getal in (bij n.v.t. NA invullen)",H304)))</xm:f>
            <xm:f>"Voer een getal in (bij n.v.t. NA invullen)"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K304:K309 H304:H309</xm:sqref>
        </x14:conditionalFormatting>
        <x14:conditionalFormatting xmlns:xm="http://schemas.microsoft.com/office/excel/2006/main">
          <x14:cfRule type="containsText" priority="4" stopIfTrue="1" operator="containsText" id="{83F2226E-E005-4843-BA64-DC7C2B4A22CF}">
            <xm:f>NOT(ISERROR(SEARCH("Voer een getal in (bij n.v.t. NA invullen)",H327)))</xm:f>
            <xm:f>"Voer een getal in (bij n.v.t. NA invullen)"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K327:K332 H327:H332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'Explanatory notes'!$D$2:$D$4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24"/>
  <sheetViews>
    <sheetView workbookViewId="0">
      <selection activeCell="D34" sqref="D34"/>
    </sheetView>
  </sheetViews>
  <sheetFormatPr defaultRowHeight="12.75" x14ac:dyDescent="0.2"/>
  <cols>
    <col min="1" max="1" width="23.42578125" customWidth="1"/>
    <col min="2" max="2" width="43.85546875" customWidth="1"/>
    <col min="4" max="4" width="24.5703125" bestFit="1" customWidth="1"/>
    <col min="5" max="5" width="30.140625" bestFit="1" customWidth="1"/>
  </cols>
  <sheetData>
    <row r="1" spans="1:5" x14ac:dyDescent="0.2">
      <c r="A1" s="29" t="s">
        <v>281</v>
      </c>
      <c r="B1" s="29" t="s">
        <v>282</v>
      </c>
      <c r="C1" s="17"/>
      <c r="D1" s="28" t="s">
        <v>283</v>
      </c>
      <c r="E1" s="29" t="s">
        <v>284</v>
      </c>
    </row>
    <row r="2" spans="1:5" x14ac:dyDescent="0.2">
      <c r="A2" s="22" t="s">
        <v>268</v>
      </c>
      <c r="B2" s="23" t="s">
        <v>285</v>
      </c>
      <c r="C2" s="18"/>
      <c r="D2" s="25" t="s">
        <v>280</v>
      </c>
      <c r="E2" s="8" t="s">
        <v>295</v>
      </c>
    </row>
    <row r="3" spans="1:5" x14ac:dyDescent="0.2">
      <c r="A3" s="8" t="s">
        <v>269</v>
      </c>
      <c r="B3" s="24" t="s">
        <v>286</v>
      </c>
      <c r="C3" s="18"/>
      <c r="D3" s="26" t="s">
        <v>278</v>
      </c>
      <c r="E3" s="8" t="s">
        <v>287</v>
      </c>
    </row>
    <row r="4" spans="1:5" x14ac:dyDescent="0.2">
      <c r="A4" s="22" t="s">
        <v>270</v>
      </c>
      <c r="B4" s="23" t="s">
        <v>288</v>
      </c>
      <c r="C4" s="18"/>
      <c r="D4" s="26" t="s">
        <v>279</v>
      </c>
      <c r="E4" s="27" t="s">
        <v>289</v>
      </c>
    </row>
    <row r="5" spans="1:5" x14ac:dyDescent="0.2">
      <c r="A5" s="8" t="s">
        <v>271</v>
      </c>
      <c r="B5" s="24" t="s">
        <v>290</v>
      </c>
      <c r="C5" s="18"/>
      <c r="E5" s="19"/>
    </row>
    <row r="6" spans="1:5" x14ac:dyDescent="0.2">
      <c r="A6" s="22" t="s">
        <v>272</v>
      </c>
      <c r="B6" s="24" t="s">
        <v>291</v>
      </c>
      <c r="C6" s="18"/>
      <c r="E6" s="19"/>
    </row>
    <row r="7" spans="1:5" x14ac:dyDescent="0.2">
      <c r="A7" s="8" t="s">
        <v>292</v>
      </c>
      <c r="B7" s="24" t="s">
        <v>293</v>
      </c>
      <c r="C7" s="18"/>
      <c r="E7" s="19"/>
    </row>
    <row r="8" spans="1:5" x14ac:dyDescent="0.2">
      <c r="A8" s="22" t="s">
        <v>273</v>
      </c>
      <c r="B8" s="23" t="s">
        <v>294</v>
      </c>
      <c r="C8" s="18"/>
      <c r="E8" s="19"/>
    </row>
    <row r="10" spans="1:5" ht="15" x14ac:dyDescent="0.25">
      <c r="A10" s="20" t="s">
        <v>296</v>
      </c>
      <c r="B10" s="20" t="s">
        <v>297</v>
      </c>
      <c r="D10" s="31" t="s">
        <v>304</v>
      </c>
      <c r="E10" s="31" t="s">
        <v>282</v>
      </c>
    </row>
    <row r="11" spans="1:5" ht="38.25" x14ac:dyDescent="0.2">
      <c r="A11" s="21" t="s">
        <v>298</v>
      </c>
      <c r="B11" s="16" t="s">
        <v>288</v>
      </c>
      <c r="D11" s="16" t="s">
        <v>276</v>
      </c>
      <c r="E11" s="32" t="s">
        <v>305</v>
      </c>
    </row>
    <row r="12" spans="1:5" x14ac:dyDescent="0.2">
      <c r="A12" s="21" t="s">
        <v>299</v>
      </c>
      <c r="B12" s="16" t="s">
        <v>286</v>
      </c>
    </row>
    <row r="13" spans="1:5" x14ac:dyDescent="0.2">
      <c r="A13" s="21" t="s">
        <v>300</v>
      </c>
      <c r="B13" s="16" t="s">
        <v>291</v>
      </c>
    </row>
    <row r="14" spans="1:5" x14ac:dyDescent="0.2">
      <c r="A14" s="21" t="s">
        <v>301</v>
      </c>
      <c r="B14" s="16" t="s">
        <v>290</v>
      </c>
    </row>
    <row r="16" spans="1:5" ht="15" x14ac:dyDescent="0.25">
      <c r="A16" s="20" t="s">
        <v>302</v>
      </c>
      <c r="B16" s="20" t="s">
        <v>303</v>
      </c>
    </row>
    <row r="17" spans="1:2" ht="15" x14ac:dyDescent="0.25">
      <c r="A17" s="67"/>
      <c r="B17" s="21" t="s">
        <v>306</v>
      </c>
    </row>
    <row r="18" spans="1:2" x14ac:dyDescent="0.2">
      <c r="A18" s="30"/>
      <c r="B18" s="30"/>
    </row>
    <row r="19" spans="1:2" x14ac:dyDescent="0.2">
      <c r="A19" s="30"/>
      <c r="B19" s="30"/>
    </row>
    <row r="20" spans="1:2" ht="15" x14ac:dyDescent="0.25">
      <c r="A20" s="20" t="s">
        <v>308</v>
      </c>
      <c r="B20" s="20" t="s">
        <v>282</v>
      </c>
    </row>
    <row r="21" spans="1:2" x14ac:dyDescent="0.2">
      <c r="A21" s="21" t="s">
        <v>307</v>
      </c>
      <c r="B21" s="57" t="s">
        <v>309</v>
      </c>
    </row>
    <row r="22" spans="1:2" x14ac:dyDescent="0.2">
      <c r="A22" s="21" t="s">
        <v>311</v>
      </c>
      <c r="B22" s="58" t="s">
        <v>310</v>
      </c>
    </row>
    <row r="23" spans="1:2" x14ac:dyDescent="0.2">
      <c r="A23" s="58" t="s">
        <v>312</v>
      </c>
      <c r="B23" s="16" t="s">
        <v>310</v>
      </c>
    </row>
    <row r="24" spans="1:2" x14ac:dyDescent="0.2">
      <c r="A24" s="58" t="s">
        <v>313</v>
      </c>
      <c r="B24" s="16" t="s">
        <v>364</v>
      </c>
    </row>
  </sheetData>
  <sheetProtection algorithmName="SHA-512" hashValue="LCeVhFksvFcWi/MnnRyYq3gDH9E0UyzB9T+81ElU32p9y4spDxx/BpHYA4PNqwPVVlLL1OswtWf9thXRRdyKmA==" saltValue="nhpwG6MQWTXQmoMcVb/rtA==" spinCount="100000" sheet="1" objects="1" scenarios="1"/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AD19DE1B-BF2A-485C-A449-28F91B6BECE8}">
            <xm:f>NOT(ISERROR(SEARCH("Voer een getal in (bij n.v.t. NA invullen)",A17)))</xm:f>
            <xm:f>"Voer een getal in (bij n.v.t. NA invullen)"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A17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 Entry fraud</vt:lpstr>
      <vt:lpstr>Explanatory notes</vt:lpstr>
      <vt:lpstr>'Data Entry fraud'!Print_Area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2011-11-25T17:20:23Z</cp:lastPrinted>
  <dcterms:created xsi:type="dcterms:W3CDTF">2010-10-27T11:46:23Z</dcterms:created>
  <dcterms:modified xsi:type="dcterms:W3CDTF">2020-11-13T11:36:04Z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atus">
    <vt:lpwstr>Draft</vt:lpwstr>
  </property>
  <property fmtid="{D5CDD505-2E9C-101B-9397-08002B2CF9AE}" pid="3" name="Notes0">
    <vt:lpwstr/>
  </property>
</Properties>
</file>