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329"/>
  <workbookPr codeName="ThisWorkbook" defaultThemeVersion="124226"/>
  <mc:AlternateContent xmlns:mc="http://schemas.openxmlformats.org/markup-compatibility/2006">
    <mc:Choice Requires="x15">
      <x15ac:absPath xmlns:x15ac="http://schemas.microsoft.com/office/spreadsheetml/2010/11/ac" url="H:\Mijn Documenten\Cyber\"/>
    </mc:Choice>
  </mc:AlternateContent>
  <xr:revisionPtr revIDLastSave="0" documentId="13_ncr:1_{9C6F5E59-46DE-49E2-85A8-C8F6DB13E0B8}" xr6:coauthVersionLast="47" xr6:coauthVersionMax="47" xr10:uidLastSave="{00000000-0000-0000-0000-000000000000}"/>
  <bookViews>
    <workbookView xWindow="0" yWindow="0" windowWidth="25200" windowHeight="10575" tabRatio="668" xr2:uid="{00000000-000D-0000-FFFF-FFFF00000000}"/>
  </bookViews>
  <sheets>
    <sheet name="Overview" sheetId="22" r:id="rId1"/>
    <sheet name="General Data" sheetId="3" r:id="rId2"/>
    <sheet name="RL Self-assessment Full" sheetId="14" state="veryHidden" r:id="rId3"/>
    <sheet name="RL Self-assessment HP-LSI" sheetId="15" state="veryHidden" r:id="rId4"/>
    <sheet name="IT Risk Level Self-assessment" sheetId="16" r:id="rId5"/>
    <sheet name="Full RC Self-assessment" sheetId="8" state="veryHidden" r:id="rId6"/>
    <sheet name="Simplified RC Self-assessment" sheetId="4" state="veryHidden" r:id="rId7"/>
    <sheet name="RL Self-assessment Complete" sheetId="1" state="veryHidden" r:id="rId8"/>
    <sheet name="IT Risk Control Self-assessment" sheetId="19" r:id="rId9"/>
    <sheet name="ITRL_Guidance" sheetId="9" r:id="rId10"/>
    <sheet name="ITRC_Guidance" sheetId="10" r:id="rId11"/>
    <sheet name="Glossary" sheetId="21" r:id="rId12"/>
    <sheet name="Lists" sheetId="20" state="hidden" r:id="rId13"/>
    <sheet name="Sheet1" sheetId="2" state="veryHidden" r:id="rId14"/>
  </sheets>
  <definedNames>
    <definedName name="_xlnm._FilterDatabase" localSheetId="5" hidden="1">'Full RC Self-assessment'!$A$6:$H$211</definedName>
    <definedName name="_xlnm._FilterDatabase" localSheetId="1" hidden="1">'General Data'!$B$2:$G$21</definedName>
    <definedName name="_xlnm._FilterDatabase" localSheetId="8" hidden="1">'IT Risk Control Self-assessment'!$D$3:$D$75</definedName>
    <definedName name="_xlnm._FilterDatabase" localSheetId="4">'IT Risk Level Self-assessment'!$B$2:$F$2</definedName>
    <definedName name="_xlnm._FilterDatabase" localSheetId="7" hidden="1">'RL Self-assessment Complete'!$B$6:$H$6</definedName>
    <definedName name="_xlnm._FilterDatabase" localSheetId="2" hidden="1">'RL Self-assessment Full'!$B$6:$G$6</definedName>
    <definedName name="_xlnm._FilterDatabase" localSheetId="3" hidden="1">'RL Self-assessment HP-LSI'!$B$6:$G$6</definedName>
    <definedName name="_xlnm._FilterDatabase" localSheetId="6" hidden="1">'Simplified RC Self-assessment'!$B$6:$F$93</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L14" i="3" l="1"/>
  <c r="M23" i="16" l="1"/>
  <c r="M33" i="16"/>
  <c r="M11" i="3"/>
  <c r="M4" i="3"/>
  <c r="M4" i="16"/>
  <c r="M5" i="16"/>
  <c r="M6" i="16"/>
  <c r="M7" i="16"/>
  <c r="M8" i="16"/>
  <c r="M9" i="16"/>
  <c r="M10" i="16"/>
  <c r="M11" i="16"/>
  <c r="M12" i="16"/>
  <c r="M13" i="16"/>
  <c r="M15" i="16"/>
  <c r="M16" i="16"/>
  <c r="M17" i="16"/>
  <c r="M18" i="16"/>
  <c r="M19" i="16"/>
  <c r="M20" i="16"/>
  <c r="M21" i="16"/>
  <c r="M22" i="16"/>
  <c r="M25" i="16"/>
  <c r="M26" i="16"/>
  <c r="M27" i="16"/>
  <c r="M28" i="16"/>
  <c r="M29" i="16"/>
  <c r="M30" i="16"/>
  <c r="M31" i="16"/>
  <c r="M32" i="16"/>
  <c r="M34" i="16"/>
  <c r="M35" i="16"/>
  <c r="M36" i="16"/>
  <c r="M37" i="16"/>
  <c r="M38" i="16"/>
  <c r="M39" i="16"/>
  <c r="M40" i="16"/>
  <c r="M41" i="16"/>
  <c r="M42" i="16"/>
  <c r="M43" i="16"/>
  <c r="M44" i="16"/>
  <c r="M45" i="16"/>
  <c r="M46" i="16"/>
  <c r="M47" i="16"/>
  <c r="M48" i="16"/>
  <c r="M49" i="16"/>
  <c r="M50" i="16"/>
  <c r="M51" i="16"/>
  <c r="M52" i="16"/>
  <c r="M53" i="16"/>
  <c r="M3" i="16"/>
  <c r="K32" i="16"/>
  <c r="K31" i="16"/>
  <c r="K30" i="16"/>
  <c r="K29" i="16"/>
  <c r="K28" i="16"/>
  <c r="K27" i="16"/>
  <c r="K26" i="16"/>
  <c r="K25" i="16"/>
  <c r="K3" i="16"/>
  <c r="K51" i="16"/>
  <c r="K22" i="16"/>
  <c r="K21" i="16"/>
  <c r="K20" i="16"/>
  <c r="K19" i="16"/>
  <c r="K18" i="16"/>
  <c r="K17" i="16"/>
  <c r="K16" i="16"/>
  <c r="K15" i="16"/>
  <c r="M1" i="3" l="1"/>
  <c r="K39" i="16"/>
  <c r="K40" i="16"/>
  <c r="K41" i="16"/>
  <c r="K42" i="16"/>
  <c r="K43" i="16"/>
  <c r="K44" i="16"/>
  <c r="K45" i="16"/>
  <c r="K46" i="16"/>
  <c r="K12" i="16"/>
  <c r="K13" i="16"/>
  <c r="K5" i="16"/>
  <c r="K6" i="16"/>
  <c r="K4" i="16" l="1"/>
  <c r="K7" i="16"/>
  <c r="K8" i="16"/>
  <c r="K9" i="16"/>
  <c r="K10" i="16"/>
  <c r="K11" i="16"/>
  <c r="K34" i="16"/>
  <c r="K35" i="16"/>
  <c r="K36" i="16"/>
  <c r="K37" i="16"/>
  <c r="K38" i="16"/>
  <c r="K47" i="16"/>
  <c r="K49" i="16"/>
  <c r="K50" i="16"/>
  <c r="K52" i="16"/>
  <c r="K53" i="16"/>
  <c r="L52" i="16"/>
  <c r="L51" i="16"/>
  <c r="L3" i="16"/>
  <c r="N19" i="3"/>
  <c r="N18" i="3"/>
  <c r="N13" i="3"/>
  <c r="L5" i="3"/>
  <c r="L6" i="3"/>
  <c r="L7" i="3"/>
  <c r="L8" i="3"/>
  <c r="L9" i="3"/>
  <c r="L10" i="3"/>
  <c r="L11" i="3"/>
  <c r="L12" i="3"/>
  <c r="L13" i="3"/>
  <c r="L15" i="3"/>
  <c r="L16" i="3"/>
  <c r="L17" i="3"/>
  <c r="L18" i="3"/>
  <c r="L19" i="3"/>
  <c r="L20" i="3"/>
  <c r="L21" i="3"/>
  <c r="L3" i="3"/>
  <c r="O64" i="19" l="1"/>
  <c r="O63" i="19"/>
  <c r="O62" i="19"/>
  <c r="O61" i="19"/>
  <c r="O60" i="19"/>
  <c r="O57" i="19"/>
  <c r="O56" i="19"/>
  <c r="O55" i="19"/>
  <c r="O54" i="19"/>
  <c r="O53" i="19"/>
  <c r="O52" i="19"/>
  <c r="O51" i="19"/>
  <c r="O50" i="19"/>
  <c r="O47" i="19"/>
  <c r="O46" i="19"/>
  <c r="O45" i="19"/>
  <c r="O44" i="19"/>
  <c r="O43" i="19"/>
  <c r="O40" i="19"/>
  <c r="O39" i="19"/>
  <c r="O38" i="19"/>
  <c r="O37" i="19"/>
  <c r="O36" i="19"/>
  <c r="O35" i="19"/>
  <c r="O34" i="19"/>
  <c r="O33" i="19"/>
  <c r="O32" i="19"/>
  <c r="O31" i="19"/>
  <c r="O27" i="19"/>
  <c r="O30" i="19"/>
  <c r="O29" i="19"/>
  <c r="O28" i="19"/>
  <c r="O26" i="19"/>
  <c r="O23" i="19"/>
  <c r="O22" i="19"/>
  <c r="O21" i="19"/>
  <c r="O20" i="19"/>
  <c r="O19" i="19"/>
  <c r="O18" i="19"/>
  <c r="O17" i="19"/>
  <c r="O16" i="19"/>
  <c r="O13" i="19"/>
  <c r="O12" i="19"/>
  <c r="O11" i="19"/>
  <c r="O10" i="19"/>
  <c r="O9" i="19"/>
  <c r="E10" i="22" l="1"/>
  <c r="K48" i="16"/>
  <c r="L4" i="3"/>
  <c r="L1" i="3" l="1"/>
  <c r="L2" i="3"/>
  <c r="K2" i="16"/>
  <c r="K1" i="16"/>
  <c r="N8" i="14"/>
  <c r="M9" i="14"/>
  <c r="M10" i="14"/>
  <c r="M11" i="14"/>
  <c r="M12" i="14"/>
  <c r="M13" i="14"/>
  <c r="M14" i="14"/>
  <c r="M15" i="14"/>
  <c r="M16" i="14"/>
  <c r="M17" i="14"/>
  <c r="M18" i="14"/>
  <c r="M19" i="14"/>
  <c r="M20" i="14"/>
  <c r="M21" i="14"/>
  <c r="M22" i="14"/>
  <c r="M23" i="14"/>
  <c r="M24" i="14"/>
  <c r="M25" i="14"/>
  <c r="M26" i="14"/>
  <c r="M27" i="14"/>
  <c r="M28" i="14"/>
  <c r="M29" i="14"/>
  <c r="M30" i="14"/>
  <c r="M31" i="14"/>
  <c r="M32" i="14"/>
  <c r="M33" i="14"/>
  <c r="M34" i="14"/>
  <c r="M35" i="14"/>
  <c r="M36" i="14"/>
  <c r="L20" i="14"/>
  <c r="L21" i="14"/>
  <c r="L22" i="14"/>
  <c r="L23" i="14"/>
  <c r="L24" i="14"/>
  <c r="L25" i="14"/>
  <c r="L26" i="14"/>
  <c r="L27" i="14"/>
  <c r="L28" i="14"/>
  <c r="L29" i="14"/>
  <c r="L30" i="14"/>
  <c r="L31" i="14"/>
  <c r="L32" i="14"/>
  <c r="L33" i="14"/>
  <c r="L34" i="14"/>
  <c r="L35" i="14"/>
  <c r="L36" i="14"/>
  <c r="L9" i="14"/>
  <c r="L10" i="14"/>
  <c r="L11" i="14"/>
  <c r="L12" i="14"/>
  <c r="L13" i="14"/>
  <c r="L14" i="14"/>
  <c r="L15" i="14"/>
  <c r="L16" i="14"/>
  <c r="L17" i="14"/>
  <c r="L18" i="14"/>
  <c r="L19" i="14"/>
  <c r="N12" i="3" l="1"/>
  <c r="M93" i="4" l="1"/>
  <c r="L93" i="4"/>
  <c r="M89" i="4"/>
  <c r="L89" i="4"/>
  <c r="M86" i="4"/>
  <c r="L86" i="4"/>
  <c r="M84" i="4"/>
  <c r="L84" i="4"/>
  <c r="M82" i="4"/>
  <c r="L82" i="4"/>
  <c r="M79" i="4"/>
  <c r="L79" i="4"/>
  <c r="M77" i="4"/>
  <c r="L77" i="4"/>
  <c r="M74" i="4"/>
  <c r="L74" i="4"/>
  <c r="M72" i="4"/>
  <c r="L72" i="4"/>
  <c r="M67" i="4"/>
  <c r="L67" i="4"/>
  <c r="M65" i="4"/>
  <c r="L65" i="4"/>
  <c r="M63" i="4"/>
  <c r="L63" i="4"/>
  <c r="M60" i="4"/>
  <c r="L60" i="4"/>
  <c r="M57" i="4"/>
  <c r="L57" i="4"/>
  <c r="M54" i="4"/>
  <c r="L54" i="4"/>
  <c r="M52" i="4"/>
  <c r="L52" i="4"/>
  <c r="M50" i="4"/>
  <c r="L50" i="4"/>
  <c r="M48" i="4"/>
  <c r="L48" i="4"/>
  <c r="M46" i="4"/>
  <c r="L46" i="4"/>
  <c r="M44" i="4"/>
  <c r="L44" i="4"/>
  <c r="M42" i="4"/>
  <c r="L42" i="4"/>
  <c r="M40" i="4"/>
  <c r="L40" i="4"/>
  <c r="M37" i="4"/>
  <c r="L37" i="4"/>
  <c r="M34" i="4"/>
  <c r="L34" i="4"/>
  <c r="M31" i="4"/>
  <c r="L31" i="4"/>
  <c r="M28" i="4"/>
  <c r="L28" i="4"/>
  <c r="M26" i="4"/>
  <c r="L26" i="4"/>
  <c r="M22" i="4"/>
  <c r="L22" i="4"/>
  <c r="M20" i="4"/>
  <c r="L20" i="4"/>
  <c r="M17" i="4"/>
  <c r="L17" i="4"/>
  <c r="M13" i="4"/>
  <c r="L13" i="4"/>
  <c r="M11" i="4"/>
  <c r="L11" i="4"/>
  <c r="K94" i="4"/>
  <c r="K93" i="4"/>
  <c r="K90" i="4"/>
  <c r="K89" i="4"/>
  <c r="K86" i="4"/>
  <c r="K84" i="4"/>
  <c r="K82" i="4"/>
  <c r="K79" i="4"/>
  <c r="K77" i="4"/>
  <c r="K74" i="4"/>
  <c r="K72" i="4"/>
  <c r="K69" i="4"/>
  <c r="K68" i="4"/>
  <c r="K67" i="4"/>
  <c r="K65" i="4"/>
  <c r="K63" i="4"/>
  <c r="K61" i="4"/>
  <c r="K60" i="4"/>
  <c r="K58" i="4"/>
  <c r="K57" i="4"/>
  <c r="K54" i="4"/>
  <c r="K52" i="4"/>
  <c r="K50" i="4"/>
  <c r="K48" i="4"/>
  <c r="K46" i="4"/>
  <c r="K44" i="4"/>
  <c r="K42" i="4"/>
  <c r="K40" i="4"/>
  <c r="K38" i="4"/>
  <c r="K37" i="4"/>
  <c r="K34" i="4"/>
  <c r="K32" i="4"/>
  <c r="K31" i="4"/>
  <c r="K29" i="4"/>
  <c r="K28" i="4"/>
  <c r="K26" i="4"/>
  <c r="K23" i="4"/>
  <c r="K22" i="4"/>
  <c r="K20" i="4"/>
  <c r="K18" i="4"/>
  <c r="K17" i="4"/>
  <c r="K14" i="4"/>
  <c r="K13" i="4"/>
  <c r="K11" i="4"/>
  <c r="L9" i="4"/>
  <c r="M9" i="4"/>
  <c r="K9" i="4"/>
  <c r="M206" i="8"/>
  <c r="L206" i="8"/>
  <c r="M200" i="8"/>
  <c r="L200" i="8"/>
  <c r="M193" i="8"/>
  <c r="L193" i="8"/>
  <c r="M191" i="8"/>
  <c r="L191" i="8"/>
  <c r="M188" i="8"/>
  <c r="L188" i="8"/>
  <c r="M183" i="8"/>
  <c r="L183" i="8"/>
  <c r="M180" i="8"/>
  <c r="L180" i="8"/>
  <c r="M173" i="8"/>
  <c r="L173" i="8"/>
  <c r="M167" i="8"/>
  <c r="L167" i="8"/>
  <c r="M159" i="8"/>
  <c r="L159" i="8"/>
  <c r="M149" i="8"/>
  <c r="L149" i="8"/>
  <c r="M142" i="8"/>
  <c r="L142" i="8"/>
  <c r="M138" i="8"/>
  <c r="L138" i="8"/>
  <c r="M132" i="8"/>
  <c r="L132" i="8"/>
  <c r="M128" i="8"/>
  <c r="L128" i="8"/>
  <c r="M122" i="8"/>
  <c r="L122" i="8"/>
  <c r="M118" i="8"/>
  <c r="L118" i="8"/>
  <c r="M111" i="8"/>
  <c r="L111" i="8"/>
  <c r="M104" i="8"/>
  <c r="L104" i="8"/>
  <c r="M100" i="8"/>
  <c r="L100" i="8"/>
  <c r="M95" i="8"/>
  <c r="L95" i="8"/>
  <c r="M89" i="8"/>
  <c r="L89" i="8"/>
  <c r="M87" i="8"/>
  <c r="L87" i="8"/>
  <c r="M82" i="8"/>
  <c r="L82" i="8"/>
  <c r="M78" i="8"/>
  <c r="L78" i="8"/>
  <c r="M72" i="8"/>
  <c r="L72" i="8"/>
  <c r="M68" i="8"/>
  <c r="L68" i="8"/>
  <c r="M60" i="8"/>
  <c r="L60" i="8"/>
  <c r="M55" i="8"/>
  <c r="L55" i="8"/>
  <c r="M40" i="8"/>
  <c r="L40" i="8"/>
  <c r="M35" i="8"/>
  <c r="L35" i="8"/>
  <c r="M30" i="8"/>
  <c r="L30" i="8"/>
  <c r="M23" i="8"/>
  <c r="L23" i="8"/>
  <c r="M17" i="8"/>
  <c r="L17" i="8"/>
  <c r="L9" i="8"/>
  <c r="M9" i="8"/>
  <c r="K210" i="8"/>
  <c r="K209" i="8"/>
  <c r="K208" i="8"/>
  <c r="K207" i="8"/>
  <c r="K206" i="8"/>
  <c r="K203" i="8"/>
  <c r="K202" i="8"/>
  <c r="K201" i="8"/>
  <c r="K200" i="8"/>
  <c r="K197" i="8"/>
  <c r="K196" i="8"/>
  <c r="K195" i="8"/>
  <c r="K194" i="8"/>
  <c r="K193" i="8"/>
  <c r="K191" i="8"/>
  <c r="K189" i="8"/>
  <c r="K188" i="8"/>
  <c r="K186" i="8"/>
  <c r="K185" i="8"/>
  <c r="K184" i="8"/>
  <c r="K183" i="8"/>
  <c r="K180" i="8"/>
  <c r="K178" i="8"/>
  <c r="K177" i="8"/>
  <c r="K176" i="8"/>
  <c r="K175" i="8"/>
  <c r="K174" i="8"/>
  <c r="K173" i="8"/>
  <c r="K170" i="8"/>
  <c r="K169" i="8"/>
  <c r="K168" i="8"/>
  <c r="K167" i="8"/>
  <c r="K165" i="8"/>
  <c r="K164" i="8"/>
  <c r="K163" i="8"/>
  <c r="K162" i="8"/>
  <c r="K161" i="8"/>
  <c r="K160" i="8"/>
  <c r="K159" i="8"/>
  <c r="K156" i="8"/>
  <c r="K155" i="8"/>
  <c r="K154" i="8"/>
  <c r="K153" i="8"/>
  <c r="K152" i="8"/>
  <c r="K151" i="8"/>
  <c r="K150" i="8"/>
  <c r="K149" i="8"/>
  <c r="K147" i="8"/>
  <c r="K146" i="8"/>
  <c r="K145" i="8"/>
  <c r="K144" i="8"/>
  <c r="K143" i="8"/>
  <c r="K142" i="8"/>
  <c r="K140" i="8"/>
  <c r="K139" i="8"/>
  <c r="K138" i="8"/>
  <c r="K136" i="8"/>
  <c r="K135" i="8"/>
  <c r="K134" i="8"/>
  <c r="K133" i="8"/>
  <c r="K132" i="8"/>
  <c r="K130" i="8"/>
  <c r="K129" i="8"/>
  <c r="K128" i="8"/>
  <c r="K125" i="8"/>
  <c r="K124" i="8"/>
  <c r="K123" i="8"/>
  <c r="K122" i="8"/>
  <c r="K120" i="8"/>
  <c r="K119" i="8"/>
  <c r="K118" i="8"/>
  <c r="K116" i="8"/>
  <c r="K115" i="8"/>
  <c r="K114" i="8"/>
  <c r="K113" i="8"/>
  <c r="K112" i="8"/>
  <c r="K111" i="8"/>
  <c r="K109" i="8"/>
  <c r="K108" i="8"/>
  <c r="K107" i="8"/>
  <c r="K106" i="8"/>
  <c r="K105" i="8"/>
  <c r="K104" i="8"/>
  <c r="K102" i="8"/>
  <c r="K100" i="8"/>
  <c r="K98" i="8"/>
  <c r="K95" i="8"/>
  <c r="K93" i="8"/>
  <c r="K92" i="8"/>
  <c r="K91" i="8"/>
  <c r="K90" i="8"/>
  <c r="K89" i="8"/>
  <c r="K87" i="8"/>
  <c r="K85" i="8"/>
  <c r="K84" i="8"/>
  <c r="K83" i="8"/>
  <c r="K82" i="8"/>
  <c r="K80" i="8"/>
  <c r="K79" i="8"/>
  <c r="K78" i="8"/>
  <c r="K75" i="8"/>
  <c r="K74" i="8"/>
  <c r="K73" i="8"/>
  <c r="K72" i="8"/>
  <c r="K70" i="8"/>
  <c r="K69" i="8"/>
  <c r="K68" i="8"/>
  <c r="K66" i="8"/>
  <c r="K65" i="8"/>
  <c r="K64" i="8"/>
  <c r="K63" i="8"/>
  <c r="K62" i="8"/>
  <c r="K61" i="8"/>
  <c r="K60" i="8"/>
  <c r="K58" i="8"/>
  <c r="K57" i="8"/>
  <c r="K56" i="8"/>
  <c r="K55" i="8"/>
  <c r="K52" i="8"/>
  <c r="K50" i="8"/>
  <c r="K49" i="8"/>
  <c r="K48" i="8"/>
  <c r="K47" i="8"/>
  <c r="K46" i="8"/>
  <c r="K44" i="8"/>
  <c r="K42" i="8"/>
  <c r="K41" i="8"/>
  <c r="K40" i="8"/>
  <c r="K38" i="8"/>
  <c r="K37" i="8"/>
  <c r="K36" i="8"/>
  <c r="K35" i="8"/>
  <c r="K33" i="8"/>
  <c r="K32" i="8"/>
  <c r="K31" i="8"/>
  <c r="K30" i="8"/>
  <c r="K27" i="8"/>
  <c r="K26" i="8"/>
  <c r="K25" i="8"/>
  <c r="K24" i="8"/>
  <c r="K23" i="8"/>
  <c r="K21" i="8"/>
  <c r="K20" i="8"/>
  <c r="K19" i="8"/>
  <c r="K18" i="8"/>
  <c r="K17" i="8"/>
  <c r="K15" i="8"/>
  <c r="K14" i="8"/>
  <c r="K13" i="8"/>
  <c r="K12" i="8"/>
  <c r="K11" i="8"/>
  <c r="K10" i="8"/>
  <c r="K9" i="8"/>
  <c r="L53" i="16" l="1"/>
  <c r="N17" i="15"/>
  <c r="N15" i="15"/>
  <c r="N12" i="15"/>
  <c r="L9" i="15"/>
  <c r="M9" i="15"/>
  <c r="L10" i="15"/>
  <c r="M10" i="15"/>
  <c r="L11" i="15"/>
  <c r="M11" i="15"/>
  <c r="L12" i="15"/>
  <c r="M12" i="15"/>
  <c r="L13" i="15"/>
  <c r="M13" i="15"/>
  <c r="L14" i="15"/>
  <c r="M14" i="15"/>
  <c r="L15" i="15"/>
  <c r="M15" i="15"/>
  <c r="L16" i="15"/>
  <c r="M16" i="15"/>
  <c r="L17" i="15"/>
  <c r="M17" i="15"/>
  <c r="L18" i="15"/>
  <c r="M18" i="15"/>
  <c r="L19" i="15"/>
  <c r="M19" i="15"/>
  <c r="M8" i="15"/>
  <c r="N8" i="15"/>
  <c r="L8" i="15"/>
  <c r="N32" i="14"/>
  <c r="N29" i="14"/>
  <c r="N25" i="14"/>
  <c r="N15" i="14"/>
  <c r="M8" i="14"/>
  <c r="L8" i="14"/>
  <c r="L2" i="16" l="1"/>
  <c r="L1" i="16"/>
  <c r="L7" i="4"/>
  <c r="K7" i="4"/>
  <c r="K8" i="4"/>
  <c r="K8" i="8"/>
  <c r="N7" i="8"/>
  <c r="E9" i="22"/>
  <c r="N6" i="15"/>
  <c r="M6" i="15"/>
  <c r="L6" i="15"/>
  <c r="N5" i="15"/>
  <c r="M5" i="15"/>
  <c r="L5" i="15"/>
  <c r="N6" i="14"/>
  <c r="M6" i="14"/>
  <c r="L6" i="14"/>
  <c r="N5" i="14"/>
  <c r="M5" i="14"/>
  <c r="L5" i="14"/>
  <c r="N29" i="1"/>
  <c r="M29" i="1"/>
  <c r="N28" i="1"/>
  <c r="M28" i="1"/>
  <c r="N27" i="1"/>
  <c r="M27" i="1"/>
  <c r="N26" i="1"/>
  <c r="M26" i="1"/>
  <c r="O25" i="1"/>
  <c r="N25" i="1"/>
  <c r="M25" i="1"/>
  <c r="N24" i="1"/>
  <c r="M24" i="1"/>
  <c r="N23" i="1"/>
  <c r="M23" i="1"/>
  <c r="O22" i="1"/>
  <c r="N22" i="1"/>
  <c r="M22" i="1"/>
  <c r="N21" i="1"/>
  <c r="M21" i="1"/>
  <c r="N20" i="1"/>
  <c r="M20" i="1"/>
  <c r="O19" i="1"/>
  <c r="N19" i="1"/>
  <c r="M19" i="1"/>
  <c r="N18" i="1"/>
  <c r="M18" i="1"/>
  <c r="N17" i="1"/>
  <c r="M17" i="1"/>
  <c r="N16" i="1"/>
  <c r="M16" i="1"/>
  <c r="N15" i="1"/>
  <c r="M15" i="1"/>
  <c r="N14" i="1"/>
  <c r="M14" i="1"/>
  <c r="O13" i="1"/>
  <c r="N13" i="1"/>
  <c r="M13" i="1"/>
  <c r="N12" i="1"/>
  <c r="M12" i="1"/>
  <c r="N11" i="1"/>
  <c r="M11" i="1"/>
  <c r="N10" i="1"/>
  <c r="M10" i="1"/>
  <c r="N9" i="1"/>
  <c r="M9" i="1"/>
  <c r="N8" i="1"/>
  <c r="M8" i="1"/>
  <c r="O7" i="1"/>
  <c r="O5" i="1" s="1"/>
  <c r="N7" i="1"/>
  <c r="N6" i="1" s="1"/>
  <c r="M7" i="1"/>
  <c r="N2" i="3"/>
  <c r="M2" i="3"/>
  <c r="E8" i="22" s="1"/>
  <c r="N1" i="3"/>
  <c r="M5" i="1" l="1"/>
  <c r="N5" i="1"/>
  <c r="M6" i="1"/>
  <c r="O6" i="1"/>
  <c r="M8" i="4"/>
  <c r="L8" i="4"/>
  <c r="M7" i="4"/>
  <c r="M8" i="8"/>
  <c r="L8" i="8"/>
  <c r="K7" i="8"/>
  <c r="L7" i="8"/>
  <c r="M7" i="8"/>
</calcChain>
</file>

<file path=xl/sharedStrings.xml><?xml version="1.0" encoding="utf-8"?>
<sst xmlns="http://schemas.openxmlformats.org/spreadsheetml/2006/main" count="1935" uniqueCount="806">
  <si>
    <t>IT Risk Questionnaire Self-Assessment</t>
  </si>
  <si>
    <t>Introduction:</t>
  </si>
  <si>
    <r>
      <t xml:space="preserve">The supervised entity that receives this IT Risk Questionnaire Self- Assessment (ITC SA) must complete the questionnaire with reference date 31st December 2021 for the "General Data" and "IT Risk Level Self-assessment" tabs and the current state of affairs for the "IT Risk Control Self-assessment" tab. When a number of critical IT services are outsourced to a external service provider, the description of the inherent risks and controls should be done in coordination with the external service provider(s). </t>
    </r>
    <r>
      <rPr>
        <b/>
        <i/>
        <sz val="9"/>
        <rFont val="Arial"/>
        <family val="2"/>
      </rPr>
      <t>For further guidance to this questionnaire, please refer to the announcement as was sent per mail.</t>
    </r>
  </si>
  <si>
    <t xml:space="preserve">
Tabs
</t>
  </si>
  <si>
    <t>Comments</t>
  </si>
  <si>
    <t>To be filled-in by the Firm</t>
  </si>
  <si>
    <t>Completion %</t>
  </si>
  <si>
    <t>Overview</t>
  </si>
  <si>
    <r>
      <t xml:space="preserve">This tab provides an </t>
    </r>
    <r>
      <rPr>
        <b/>
        <sz val="9"/>
        <rFont val="Arial"/>
        <family val="2"/>
      </rPr>
      <t>overview of the content of the IT Risk Questionnaire (ITRQ)</t>
    </r>
    <r>
      <rPr>
        <sz val="9"/>
        <rFont val="Arial"/>
        <family val="2"/>
      </rPr>
      <t xml:space="preserve"> and a quick summary of the completion rates for those sections that need to be filled-in by the supervised entity.  </t>
    </r>
  </si>
  <si>
    <t>General Data</t>
  </si>
  <si>
    <r>
      <t xml:space="preserve">General Data contains 17 questions designed to provide an </t>
    </r>
    <r>
      <rPr>
        <b/>
        <sz val="9"/>
        <color theme="3"/>
        <rFont val="Arial"/>
        <family val="2"/>
      </rPr>
      <t xml:space="preserve">IT overview </t>
    </r>
    <r>
      <rPr>
        <sz val="9"/>
        <color theme="3"/>
        <rFont val="Arial"/>
        <family val="2"/>
      </rPr>
      <t>of the supervised entity.</t>
    </r>
  </si>
  <si>
    <t>Answers</t>
  </si>
  <si>
    <t>RL Self-assessment</t>
  </si>
  <si>
    <r>
      <t xml:space="preserve">IT Risk Level (ITRL) Self-Assessment encompasses 32 questions to self-assess the firm’s </t>
    </r>
    <r>
      <rPr>
        <b/>
        <sz val="9"/>
        <color theme="8"/>
        <rFont val="Arial"/>
        <family val="2"/>
      </rPr>
      <t xml:space="preserve">overall risk exposure level </t>
    </r>
    <r>
      <rPr>
        <sz val="9"/>
        <color theme="8"/>
        <rFont val="Arial"/>
        <family val="2"/>
      </rPr>
      <t xml:space="preserve">across </t>
    </r>
    <r>
      <rPr>
        <b/>
        <sz val="9"/>
        <color theme="8"/>
        <rFont val="Arial"/>
        <family val="2"/>
      </rPr>
      <t>four areas</t>
    </r>
    <r>
      <rPr>
        <sz val="9"/>
        <color theme="8"/>
        <rFont val="Arial"/>
        <family val="2"/>
      </rPr>
      <t>.</t>
    </r>
  </si>
  <si>
    <t>RC Self-assessment</t>
  </si>
  <si>
    <r>
      <t xml:space="preserve">IT Risk Control (ITRC) Self-Assessment is comprised of 46 questions designed to self-assess the </t>
    </r>
    <r>
      <rPr>
        <b/>
        <sz val="9"/>
        <color theme="4"/>
        <rFont val="Arial"/>
        <family val="2"/>
      </rPr>
      <t>maturity level</t>
    </r>
    <r>
      <rPr>
        <sz val="9"/>
        <color theme="4"/>
        <rFont val="Arial"/>
        <family val="2"/>
      </rPr>
      <t xml:space="preserve"> of </t>
    </r>
    <r>
      <rPr>
        <b/>
        <sz val="9"/>
        <color theme="4"/>
        <rFont val="Arial"/>
        <family val="2"/>
      </rPr>
      <t xml:space="preserve"> IT key controls</t>
    </r>
    <r>
      <rPr>
        <sz val="9"/>
        <color theme="4"/>
        <rFont val="Arial"/>
        <family val="2"/>
      </rPr>
      <t xml:space="preserve"> across six IT areas.</t>
    </r>
  </si>
  <si>
    <t>ITRL_Guidance</t>
  </si>
  <si>
    <r>
      <t xml:space="preserve">These </t>
    </r>
    <r>
      <rPr>
        <b/>
        <sz val="9"/>
        <color theme="1"/>
        <rFont val="Arial"/>
        <family val="2"/>
      </rPr>
      <t>Guidance</t>
    </r>
    <r>
      <rPr>
        <sz val="9"/>
        <color theme="1"/>
        <rFont val="Arial"/>
        <family val="2"/>
      </rPr>
      <t xml:space="preserve"> tabs have been created to help firms when selecting their self-assessment scores within the IT Risk Levels (ITRL) and IT Risk Control (ITRC) tabs. </t>
    </r>
  </si>
  <si>
    <t>ITRC_Guidance</t>
  </si>
  <si>
    <t>Glossary</t>
  </si>
  <si>
    <r>
      <t xml:space="preserve">A </t>
    </r>
    <r>
      <rPr>
        <b/>
        <sz val="9"/>
        <color theme="1"/>
        <rFont val="Arial"/>
        <family val="2"/>
      </rPr>
      <t xml:space="preserve">Glossary </t>
    </r>
    <r>
      <rPr>
        <sz val="9"/>
        <color theme="1"/>
        <rFont val="Arial"/>
        <family val="2"/>
      </rPr>
      <t>of key terms has been introduced to provide explanations of some potentially ambiguous terms.</t>
    </r>
  </si>
  <si>
    <t xml:space="preserve">TOTAL </t>
  </si>
  <si>
    <t>Type of data</t>
  </si>
  <si>
    <t>Num</t>
  </si>
  <si>
    <t>Details of the entities in scope</t>
  </si>
  <si>
    <r>
      <t>Explanation
P</t>
    </r>
    <r>
      <rPr>
        <sz val="10"/>
        <color theme="0"/>
        <rFont val="Arial"/>
        <family val="2"/>
      </rPr>
      <t>lease provide further details here</t>
    </r>
  </si>
  <si>
    <r>
      <rPr>
        <b/>
        <sz val="10"/>
        <color theme="0" tint="-0.499984740745262"/>
        <rFont val="Arial"/>
        <family val="2"/>
      </rPr>
      <t xml:space="preserve">Optional column for institutions' internal use. </t>
    </r>
    <r>
      <rPr>
        <sz val="10"/>
        <color theme="0" tint="-0.499984740745262"/>
        <rFont val="Arial"/>
        <family val="2"/>
      </rPr>
      <t xml:space="preserve">
Please note that the content of this column (I) will not be considered by supervisors.</t>
    </r>
  </si>
  <si>
    <t>Completion</t>
  </si>
  <si>
    <t>Financials</t>
  </si>
  <si>
    <t>Relative size of IT expenses (% of total expenses).</t>
  </si>
  <si>
    <t>&lt; e.g. 20% &gt;</t>
  </si>
  <si>
    <t>IT expenses of the supervised entity for the reference year (running and change).</t>
  </si>
  <si>
    <t>&lt; Running &gt;</t>
  </si>
  <si>
    <t>&lt; Change &gt;</t>
  </si>
  <si>
    <t xml:space="preserve">Of which, IT expenses related to the IT security/cyber security areas of the supervised entity. </t>
  </si>
  <si>
    <t>&lt; e.g. €20.000&gt;</t>
  </si>
  <si>
    <t>Total outsourcing expenses (IT &amp; non-IT) in the reference year (in EUR).</t>
  </si>
  <si>
    <t>Total IT outsourcing expenses in the reference year.</t>
  </si>
  <si>
    <t>IT Staffing</t>
  </si>
  <si>
    <t>Number of employees in FTE (per 31 December of the reference year).</t>
  </si>
  <si>
    <t>&lt; # of Local FTEs  &gt;</t>
  </si>
  <si>
    <t>Number of IT employees in FTE (all IT functions including IT security and IT risk management; internal staff and external staff; per 31 December of the reference year).</t>
  </si>
  <si>
    <t>Number of employees (FTEs) in IT/cyber security, per 31 December of reference year.</t>
  </si>
  <si>
    <t>Staff turnover rate in IT departments of the entities in scope for the reference year (IT staff leaving the entities in scope; including IT security and IT risk management)?</t>
  </si>
  <si>
    <t>&lt; % of IT staff turnover 
(including IT risk and IT/information security) &gt;</t>
  </si>
  <si>
    <t>&lt; % of total staff turnover &gt;</t>
  </si>
  <si>
    <t>IT Environment</t>
  </si>
  <si>
    <t>What is the total number of IT systems supporting critical business processes for the entities in scope? (per 31 December of reference year, see glossary for definition of "critical IT system")</t>
  </si>
  <si>
    <t>&lt; e.g. 50 critical IT systems &gt;</t>
  </si>
  <si>
    <t>&lt; What is considered to be a critical IT system is defined in the EBA Guidelines on ICT Risk Assessment under the Supervisory Review and Evaluation process (SREP), also outlined in the Glossary tab, or clarify your definition of "critical".  Please mention the 5 most critical systems of the entities in scope &gt;</t>
  </si>
  <si>
    <t xml:space="preserve">Does the supervised entity take part in sectoral security intelligence/information sharing meetings (e.g. ISAC, CERT, etc.) </t>
  </si>
  <si>
    <t>&lt; Yes/No &gt;</t>
  </si>
  <si>
    <t>&lt; If answered with "No", why not? &gt;</t>
  </si>
  <si>
    <t>Does the supervised entity make use of a cyber security framework? (e.g. NIST framework)</t>
  </si>
  <si>
    <t>&lt; If answered with "Yes", which? &gt;</t>
  </si>
  <si>
    <t>Name the top three cyber security threats for the supervised entity, as identified in the risk assessment cycle.</t>
  </si>
  <si>
    <t>&lt; select an option &gt;</t>
  </si>
  <si>
    <t>Does the supervised entity in the scope of this report have insurance contracts covering cyber-risk?</t>
  </si>
  <si>
    <t>Is the supervised entity using an external service provider for DDoS mitigation (e.g. scrubbing service)? If yes, please list the provider(s).</t>
  </si>
  <si>
    <t>&lt; If answered with "Yes", please list the provider(s) &gt;</t>
  </si>
  <si>
    <t>Oversight</t>
  </si>
  <si>
    <r>
      <t xml:space="preserve">How many Board members of the firm have IT expertise? </t>
    </r>
    <r>
      <rPr>
        <i/>
        <sz val="8"/>
        <rFont val="Arial"/>
        <family val="2"/>
      </rPr>
      <t>(e.g. To qualify, a Board member would be expected to hold a recognised qualification in an IT discipline (e.g. Certified Associate in Project Management (CAPM), Certified in the Governance of Enterprise IT (CGEIT), Certified Scrum Master (CSM), Certified Information Systems Security Professional (CISSP), COBIT 5 Foundation Certification, CompTIA Project+, Information Technology Infrastructure Library (ITIL), PMI Agile Certified Practitioner (PMI-ACP), Six Sigma Certification, TOGAF 9 Certification or similar certificates) and/or have held a position requiring significant IT knowledge)</t>
    </r>
    <r>
      <rPr>
        <sz val="8"/>
        <rFont val="Arial"/>
        <family val="2"/>
      </rPr>
      <t>.</t>
    </r>
  </si>
  <si>
    <t>&lt; # of Board member(s) with IT expertise &gt;</t>
  </si>
  <si>
    <r>
      <t>Indicate the frequency of oversight of IT outsourced services</t>
    </r>
    <r>
      <rPr>
        <i/>
        <sz val="8"/>
        <rFont val="Arial"/>
        <family val="2"/>
      </rPr>
      <t xml:space="preserve"> (e.g. KPI reviews, including remediation actions and associated timeframes, discussions of IT Risks at senior management board level)</t>
    </r>
    <r>
      <rPr>
        <sz val="8"/>
        <rFont val="Arial"/>
        <family val="2"/>
      </rPr>
      <t>.</t>
    </r>
  </si>
  <si>
    <t>General comments</t>
  </si>
  <si>
    <t>Explanations</t>
  </si>
  <si>
    <t>Maturity Level</t>
  </si>
  <si>
    <t>ICT Risk subcategory</t>
  </si>
  <si>
    <t>Questions to the IT Risk Level of the entities in scope</t>
  </si>
  <si>
    <r>
      <t xml:space="preserve">Explanation
</t>
    </r>
    <r>
      <rPr>
        <sz val="10"/>
        <color theme="0"/>
        <rFont val="Arial"/>
        <family val="2"/>
      </rPr>
      <t>Please indicate here strengths and weaknesses leading to the self-assessment score</t>
    </r>
  </si>
  <si>
    <t>Overall IT Risk Level Self-assessment</t>
  </si>
  <si>
    <r>
      <rPr>
        <b/>
        <sz val="10"/>
        <color theme="0" tint="-0.499984740745262"/>
        <rFont val="Arial"/>
        <family val="2"/>
      </rPr>
      <t xml:space="preserve">Optional column for internal use of supervised entity. </t>
    </r>
    <r>
      <rPr>
        <sz val="10"/>
        <color theme="0" tint="-0.499984740745262"/>
        <rFont val="Arial"/>
        <family val="2"/>
      </rPr>
      <t xml:space="preserve">
Please note that the content of this column (I) will not be considered by supervisors.</t>
    </r>
  </si>
  <si>
    <t xml:space="preserve">General </t>
  </si>
  <si>
    <t>How many critical audit, on-site inspection and internal model investigation findings related to IT risk have not been remediated yet? (per 31 December of reference year)</t>
  </si>
  <si>
    <t>&lt; e.g. 15 critical findings &gt;</t>
  </si>
  <si>
    <r>
      <t xml:space="preserve">&lt; Please mention the most critical findings not remediated </t>
    </r>
    <r>
      <rPr>
        <b/>
        <sz val="8"/>
        <color theme="0" tint="-0.499984740745262"/>
        <rFont val="Arial"/>
        <family val="2"/>
      </rPr>
      <t>for longer than 1 year</t>
    </r>
    <r>
      <rPr>
        <sz val="8"/>
        <color theme="0" tint="-0.499984740745262"/>
        <rFont val="Arial"/>
        <family val="2"/>
      </rPr>
      <t>, the root cause for the late remediation and an indication on when the remediation actions will be completed. Please clarify your definition of "critical". &gt;</t>
    </r>
  </si>
  <si>
    <t>&lt; Select Overall Risk Level &gt;</t>
  </si>
  <si>
    <t>IT availability and continuity risk</t>
  </si>
  <si>
    <t>How important are online presence and mobile presence as business distribution channels as well as innovative IT solutions (DTL technologies, robo advice, instant payments)?</t>
  </si>
  <si>
    <t xml:space="preserve">&lt; i.e. 1. Not important (brochure website only), 
2. Online importance increasing, 
3. Already very important, 
4. Critical (online and mobile only distribution channels used) &gt; </t>
  </si>
  <si>
    <t>&lt; Please mention key indicators used by the entities in scope showing the importance of online or mobile presence as well as innovative solutions and their development in the reference year compared to the previous year (e.g. number of granted loans via the online banking compared to total number of granted loans)  &gt;</t>
  </si>
  <si>
    <t>Do the entities in scope provide critical services to other institutions where a disruption could potentially impact the financial sector either at domestic or international level (e.g. major service provider for national payment system)? (per 31 December of reference year)</t>
  </si>
  <si>
    <t>&lt; Yes / No &gt;</t>
  </si>
  <si>
    <t>&lt; Please list the critical services offered to other institutions and your approximate market share in this service in SSM countries. &gt;</t>
  </si>
  <si>
    <t xml:space="preserve">How many times were the IT  continuity and disaster recovery procedures triggered by the BCP (excluding those cases where the BCP was triggered due to testing activities)? </t>
  </si>
  <si>
    <t>&lt; e.g. 5 times &gt;</t>
  </si>
  <si>
    <t>&lt; Please include reference to the date and short description of the reasons &gt;</t>
  </si>
  <si>
    <t>What was the overall unplanned downtime (in hours) of critical IT systems and IT customer services in the reference year (incl. those caused by external service providers)? Where applicable, please provide breakdown of any outage(s) by system, frequency and duration(s) in the Explanation section.</t>
  </si>
  <si>
    <t>&lt; e.g. 9 hours &gt;</t>
  </si>
  <si>
    <t>&lt; Please mention the most significant downtimes of critical IT systems and customer service disruptions and  the main root causes for these downtimes.
Please use the definition of "Critical System" outlined in the Glossary tab or clarify your definition of "critical". 
Where unplanned downtime occurred, please provide itemisation of outages by system, frequency and durations (e.g. Customer verification system: 1 x 3 hour downtimes; Transaction reconciliation system: 3 x 2 hour downtimes) &gt;</t>
  </si>
  <si>
    <t>Of which, how many of these unplanned downtime (question 4) exceeded business agreements (e.g. SLA).</t>
  </si>
  <si>
    <t>&lt;e.g. number of hours exceeding business agreements&gt;</t>
  </si>
  <si>
    <t xml:space="preserve">What was the amount of losses (direct and indirect) due to the disruption of critical IT systems in the reference year (in thousand EUR)? </t>
  </si>
  <si>
    <t>&lt; e.g. €2k &gt;</t>
  </si>
  <si>
    <t>&lt; Please mention the major loss drivers.
Please use the definition of "Critical System" outlined in the Glossary tab or clarify your definition of "critical". &gt;</t>
  </si>
  <si>
    <t>How many critical audit, on-site inspection and internal model investigation findings related to IT availability and continuity risk have not been remediated yet? (per 31 December of reference year)</t>
  </si>
  <si>
    <t>IT security risk</t>
  </si>
  <si>
    <t>How many IT Systems that support business critical processes are connected to any external network (Internet, external companies, entities of the group)? (per 31 December of reference year)</t>
  </si>
  <si>
    <t>&lt; e.g. 5 IT Systems &gt;</t>
  </si>
  <si>
    <t>How many external companies (all that are different from the legal entities under the scope of the questionnaire) have any kind of access to the supervised entity's internal systems or data (excluding own customer information/data)? (per 31 December of reference year)</t>
  </si>
  <si>
    <t>&lt; e.g. 30 firms &gt;</t>
  </si>
  <si>
    <t>&lt; Please specify which external companies typically have the most frequent access to your internal systems or data and why. 
Please specify the number of individuals belonging to external companies that have any kind of access to internal systems or data (excluding own customer information/data)&gt;</t>
  </si>
  <si>
    <t>Indicate the number of no longer supported end-of-life (EOL) systems (i.e. out of support without extended support agreement; such as operating systems, databases systems, network systems, underlying software) that support business critical processes. 
(per 31 December of reference year)</t>
  </si>
  <si>
    <t>&lt; e.g. number of EOL systems &gt;</t>
  </si>
  <si>
    <t>&lt; Please specify which business critical processes are dependent on EOL systems and to which extent. Please indicate which system is EOL (if there are too many indicate the total number); which projects are in place aiming at migrating the EOL systems and their associated completion deadlines. &gt;</t>
  </si>
  <si>
    <t>Of which, how many EOL systems are planned to be replaced within next year?</t>
  </si>
  <si>
    <t>&lt;e.g. number of EOL to be replaced&gt;</t>
  </si>
  <si>
    <t xml:space="preserve">Of which, for how many EOL systems, which are not planned to be replaced next year, there are migration plan(s) in place as to replace the EOL systems in maximum 3 years horizon? </t>
  </si>
  <si>
    <t>&lt;e.g. number of EOL with migration plan&gt;</t>
  </si>
  <si>
    <t xml:space="preserve">&lt; Please specify in case there are no migration plans. Please specify type of EOL and how many there are per type in %. &gt; </t>
  </si>
  <si>
    <t>What was the total amount of losses due to confidentiality breaches in the reference years? (in thousand EUR)</t>
  </si>
  <si>
    <t>&lt; Please mention the main loss drivers of  the total amount of losses &gt;</t>
  </si>
  <si>
    <t xml:space="preserve">How many breaches of confidentiality (unauthorised access to data) were caused by security incidents (including cyber-attacks)  in the reference year (from inside and outside the supervised entity)? </t>
  </si>
  <si>
    <t>&lt; e.g. 4 data breach incidents &gt;</t>
  </si>
  <si>
    <t>&lt; Please briefly explain the main root causes for the breaches of confidentiality (unauthorised access to data) caused from outside and inside the supervised entity &gt;</t>
  </si>
  <si>
    <t>For the breaches of confidentiality caused by security incidents please specify average detection time (i.e. time to detect the incident).</t>
  </si>
  <si>
    <t>&lt;e.g. 4 days&gt;</t>
  </si>
  <si>
    <t>For the breaches of confidentiality caused by security incidents please specify average recovery (resolution) time.</t>
  </si>
  <si>
    <t>How many critical audit, on-site inspection and internal model investigation findings related to IT security have not been remediated yet? (consider also finding from penetration tests and vulnerability screening) (per 31 December of reference year)</t>
  </si>
  <si>
    <r>
      <t xml:space="preserve">&lt; Please specify which remediation actions are delayed </t>
    </r>
    <r>
      <rPr>
        <b/>
        <sz val="8"/>
        <color theme="0" tint="-0.499984740745262"/>
        <rFont val="Arial"/>
        <family val="2"/>
      </rPr>
      <t>by more than 1 year</t>
    </r>
    <r>
      <rPr>
        <sz val="8"/>
        <color theme="0" tint="-0.499984740745262"/>
        <rFont val="Arial"/>
        <family val="2"/>
      </rPr>
      <t xml:space="preserve"> and initiatives planned to remediate IT security vulnerabilities lasting longer than 1 year. Please clarify your definition of "critical". &gt;</t>
    </r>
  </si>
  <si>
    <t>IT change risk</t>
  </si>
  <si>
    <t>How many changes in critical IT environments (e. g. networks, infrastructure, critical applications and technologies supporting major business products or services) were conducted in the reference year for the entities in scope?</t>
  </si>
  <si>
    <t>&lt; e.g. 400 changes &gt;</t>
  </si>
  <si>
    <t>&lt; Please categorise the changes by common objectives (e.g. security updates - 200;  improvement of business functionalities - 100; changes caused by new regulatory requirements; others - 100). Please clarify your definition of "critical". &gt;</t>
  </si>
  <si>
    <t xml:space="preserve">How many changes caused incidents (including confidentiality, integrity and/or availability) in the production environment in the reference year? </t>
  </si>
  <si>
    <t>&lt; e.g. 76 changes lead to issues &gt;</t>
  </si>
  <si>
    <t>&lt; Please explain common root courses for the fixes needed (e.g. unexpected interdependencies between applications / wrong configuration / misalignment between test and production environment / inadequate test coverage / etc.)&gt;</t>
  </si>
  <si>
    <t>What is the total number of IT systems for the entities in scope?</t>
  </si>
  <si>
    <t>&lt;e.g. 1000 IT systems&gt;</t>
  </si>
  <si>
    <t>&lt; What is considered to be a IT system is defined in the EBA Guidelines on ICT Risk Assessment under the Supervisory Review and Evaluation process (SREP), also outlined in the Glossary tab. Please mention the calculation view.&gt;</t>
  </si>
  <si>
    <t>How many critical audit, on-site inspection and internal model investigation findings related to IT change risk have not been remediated yet? (per 31 December of reference year)</t>
  </si>
  <si>
    <t>&lt; e.g. 6 critical findings &gt;</t>
  </si>
  <si>
    <t>IT data integrity risk</t>
  </si>
  <si>
    <t>How many end user-developed applications (known as end-user-computing) support business critical processes including Microsoft Excel spreadsheets, Microsoft Access databases and other end user-developed tools? (per 31 December of reference year)</t>
  </si>
  <si>
    <t>&lt; e.g. 215 end-user apps &gt;</t>
  </si>
  <si>
    <t>&lt; Please name business units with the highest number of end-user developed application (e.g. IT - 55; Risk Management 45; Credit Europe - 25)
Please clarify your definition of "critical". &gt;</t>
  </si>
  <si>
    <t>How many significant data integrity incidents (e.g.  wrongly submitted data in supervisory reporting) on critical IT systems occurred in the reference year?</t>
  </si>
  <si>
    <t>&lt; e.g. 21 data integrity incidents &gt;</t>
  </si>
  <si>
    <t>&lt; Please briefly elaborate on the most significant data integrity incidents on critical IT systems, specifying also wrongly submitted data in supervisory reporting. 
Please clarify your definition of "significant". Please use the definition of "Critical System" outlined in the Glossary tab or clarify your definition of "critical".  &gt;</t>
  </si>
  <si>
    <t>How many critical audit, on-site inspection and internal model investigation findings related to IT data integrity risk have not been remediated yet? (per 31 December of reference year)</t>
  </si>
  <si>
    <t>&lt; e.g. 17 critical findings &gt;</t>
  </si>
  <si>
    <t>IT outsourcing risk</t>
  </si>
  <si>
    <t>How relevant are outsourced IT services (within and outside of the banking group) for critical activities in IT operations, IT development or IT security ? (per 31 December of reference year)</t>
  </si>
  <si>
    <t>&lt; i.e. 1. Fully outsourced, 
2. Largely outsourced, 
3. Partially outsourced, 
4. All in-house &gt;</t>
  </si>
  <si>
    <t>&lt; Please specify which critical activities in IT operations, IT development or IT security have been outsourced to which major IT service providers. &gt;</t>
  </si>
  <si>
    <t>What is the largest IT external service provider (express the answer as follows: value of all the IT service contracts with the IT service provider over total value of all outsourced IT services)? (per 31 December of reference year)</t>
  </si>
  <si>
    <t>&lt; e.g. 60 % &gt;</t>
  </si>
  <si>
    <t xml:space="preserve">&lt; Please name your largest IT service provider and the nature of IT services outsourced to this provider &gt; </t>
  </si>
  <si>
    <t>How many services for critical functions are delivered by cloud providers to the entity? (e.g. as per 31 December of reference year)</t>
  </si>
  <si>
    <t>&lt; e.g. 5 critical cloud IT systems &gt;</t>
  </si>
  <si>
    <t>&lt; Please use the definition of “material” as referred to in section 4.1 of the EBA recommendations on cloud, also outlined in the Glossary tab as "materiality assessment". 
Please explain and provide a breakdown of services into type of the cloud infrastructure (public/hybrid/community/private) and model (IaaS, PaaS, SaaS). &gt;
Please mention the 5 most critical services provided by cloud providers of the entities in scope of the questionnaire. &gt;</t>
  </si>
  <si>
    <t>What was the total amount of monetary losses (e.g. customer compensation, lost business) caused by unavailability or poor quality of outsourced services in the reference year (in thousand EUR)?</t>
  </si>
  <si>
    <t>&lt; e.g. €10k&gt;</t>
  </si>
  <si>
    <t>&lt; Please name which service providers caused the biggest amount of losses and briefly describe the root cause. &gt;</t>
  </si>
  <si>
    <t>How many critical audit, on-site inspection and internal model investigation findings related to IT outsourcing risk have not been remediated yet? (per 31 December of reference year)</t>
  </si>
  <si>
    <t>&lt; e.g. 26 critical findings &gt;</t>
  </si>
  <si>
    <r>
      <t>How important are online presence and mobile presence as business distribution channels as well as innovative IT solutions (DTL technologies, robo advice, instant payments)?</t>
    </r>
    <r>
      <rPr>
        <strike/>
        <sz val="8"/>
        <rFont val="Arial"/>
        <family val="2"/>
      </rPr>
      <t xml:space="preserve"> </t>
    </r>
  </si>
  <si>
    <t xml:space="preserve">What was the overall unplanned downtime (in hours) of critical IT systems and IT customer services in the reference year (incl. those caused by external service providers)?Where applicable, please provide breakdown of any outage(s) by system, frequency and duration(s) in the Explanation section. </t>
  </si>
  <si>
    <t>How many external companies (all that are different from the legal entities under the scope of the questionnaire) have any kind of access to internal systems or data (excluding own customer information/data)? (per 31 December of reference year)</t>
  </si>
  <si>
    <t>Explanation
Please provide further details here</t>
  </si>
  <si>
    <t>How many critical audit and on-site inspection findings related to IT risk have not been remediated yet? (per 31 December of reference year)</t>
  </si>
  <si>
    <r>
      <t xml:space="preserve">&lt; Please mention the most critical findings not remediated </t>
    </r>
    <r>
      <rPr>
        <b/>
        <sz val="8"/>
        <rFont val="Arial"/>
        <family val="2"/>
      </rPr>
      <t>for longer than 1 year</t>
    </r>
    <r>
      <rPr>
        <sz val="8"/>
        <rFont val="Arial"/>
        <family val="2"/>
      </rPr>
      <t>, the root cause for the late remediation and an indication on when the remediation actions will be completed. Please clarify your definition of "critical" &gt;</t>
    </r>
  </si>
  <si>
    <t>How would you assess your IT-risk exposure level with regards to the IT availability and continuity risk? (See ITRL_Guidance)</t>
  </si>
  <si>
    <t>&lt; Select a score &gt;</t>
  </si>
  <si>
    <t>&lt; Optional room for explanation &gt;</t>
  </si>
  <si>
    <t xml:space="preserve">How important is online presence as a business distribution channel, as well as innovative IT solutions (DTL technologies, robo advice, instant payments)?
</t>
  </si>
  <si>
    <t>How many times were the IT continuity and disaster recovery (DRP) plans triggered during the reference year? (Continuity tests and exercises are not in the scope)</t>
  </si>
  <si>
    <t>What was the overall number of unplanned downtimes of critical IT systems in the reference year (incl. those caused by external service providers)?</t>
  </si>
  <si>
    <t>&lt; e.g. 5 unplanned downtimes &gt;</t>
  </si>
  <si>
    <t>Of which, the number of unplanned downtimes that exceeded business agreements (e.g. SLA, RTO)</t>
  </si>
  <si>
    <t>What was the overall number of unplanned downtimes of material customer service due to IT disruptions in the reference year?</t>
  </si>
  <si>
    <t xml:space="preserve">What was the overall number of unplanned downtimes due to cyber related incidents? </t>
  </si>
  <si>
    <t>Does the supervised entity provide critical services to other institutions where a disruption could potentially impact the financial sector either at domestic or international level (e.g. major service provider for national payment system)? (Per 31 December of reference year)</t>
  </si>
  <si>
    <t>IT/cyber security risk</t>
  </si>
  <si>
    <t>How would you assess your IT-risk exposure level with regards to the IT/cyber security risk? (See ITRL_Guidance)</t>
  </si>
  <si>
    <t>Indicate the number of no longer supported end-of-life (EOL) systems (i.e. out of support without extended support agreement; such as operating systems, databases systems, network systems, underlying software) that support critical business processes. (Per 31 December of reference year)</t>
  </si>
  <si>
    <t>What was the total number of cyber-attacks (including those aiming at outsourced service providers) resulting in direct and/or indirect costs (e.g. losses, resulting penalties or fees, expenses for response and recovery activities, staff hours, involvement of external experts) in the reference year?</t>
  </si>
  <si>
    <t xml:space="preserve">&lt; Please explain where applicable what the main lessons learned are from the succesful cyber-attacks per category &gt; </t>
  </si>
  <si>
    <t>Virus</t>
  </si>
  <si>
    <t>&lt; e.g. 6 cyber-attacks involving viruses &gt;</t>
  </si>
  <si>
    <t>Spyware</t>
  </si>
  <si>
    <t>&lt; e.g. 6 cyber-attacks involving spyware &gt;</t>
  </si>
  <si>
    <t>Phishing</t>
  </si>
  <si>
    <t>&lt; e.g. 6 phishing-attacks &gt;</t>
  </si>
  <si>
    <t>Firmware hacking</t>
  </si>
  <si>
    <t>&lt; e.g. 6 firmware hacks &gt;</t>
  </si>
  <si>
    <t>IP Spoofing</t>
  </si>
  <si>
    <t>&lt; e.g. 6 IP spoofing-attacks &gt;</t>
  </si>
  <si>
    <t>Ransomware</t>
  </si>
  <si>
    <t>&lt; e.g. 6 ransomware-attacks &gt;</t>
  </si>
  <si>
    <t>Social Engineering</t>
  </si>
  <si>
    <t>&lt; e.g. 6 social engineering-attacks &gt;</t>
  </si>
  <si>
    <t>DDoS</t>
  </si>
  <si>
    <t>&lt; e.g. 6 DDoS-attacks &gt;</t>
  </si>
  <si>
    <t>Other</t>
  </si>
  <si>
    <t>&lt; e.g. 6 other attacks &gt;</t>
  </si>
  <si>
    <t>&lt; Please explain what "other" entails &gt;</t>
  </si>
  <si>
    <t>What was the total amount of these direct and indirect costs due to cyber-attacks (including those aiming at outsourced service providers) in the reference year (in thousand EUR)?</t>
  </si>
  <si>
    <t>&lt; e.g. €10.000 &gt;</t>
  </si>
  <si>
    <t>How many remediation actions to mitigate IT/cyber security vulnerabilities (e.g. identified by penetration tests or vulnerability scanning) are overdue (Per 31 December of reference year)</t>
  </si>
  <si>
    <t>&lt; e.g. 2 overdue remediation actions &gt;</t>
  </si>
  <si>
    <t>How many IT/cyber security related incidents were registrated internally in the reference year?</t>
  </si>
  <si>
    <t>&lt; e.g. 5 internally registered incidents &gt;</t>
  </si>
  <si>
    <t>How many IT/cyber security related incidents were reported to the supervisory authorities in the reference year?</t>
  </si>
  <si>
    <t>&lt; e.g. 3 reported incidents &gt;</t>
  </si>
  <si>
    <t xml:space="preserve">How many breaches of confidentiality (unauthorised access to data) were caused by security incidents (including cyber-attacks) in the reference year (from inside and outside the supervised entity)? </t>
  </si>
  <si>
    <t xml:space="preserve">What is the average time of implementing critical patches? (e.g. with CVE score 9 or higher)  </t>
  </si>
  <si>
    <t>&lt; e.g. 10 days &gt;</t>
  </si>
  <si>
    <t xml:space="preserve">Is there an adequate process for implementing interim mitigating measures for IT assets, which either have vulnerabilities or which are not longer supported by the vendor? </t>
  </si>
  <si>
    <t xml:space="preserve">How often do you perform vulnerability scans? (periodicity) </t>
  </si>
  <si>
    <t>&lt; e.g. 4 times a year &gt;</t>
  </si>
  <si>
    <t xml:space="preserve">How many penetration tests were being performed in the reference year? </t>
  </si>
  <si>
    <t>&lt; e.g. 3 penetration tests &gt;</t>
  </si>
  <si>
    <t>How many red teaming tests were being performed in the reference year?</t>
  </si>
  <si>
    <t>&lt; e.g. 2 red teaming tests &gt;</t>
  </si>
  <si>
    <t>How would you assess your IT-risk exposure level with regards to the IT outsourcing risk? (See ITRL_Guidance)</t>
  </si>
  <si>
    <t>How much does the supervised entity rely on outsourcing critical activities in IT operations, IT development or IT security ? (per 31 December of reference year)</t>
  </si>
  <si>
    <t xml:space="preserve">What is the overall number of outsourcing contracts, both INTRA-group and EXTRA-group? </t>
  </si>
  <si>
    <t>&lt; e.g. 10 outsourcing contracts &gt;</t>
  </si>
  <si>
    <t>Of which, number of IT outsourcing contracts</t>
  </si>
  <si>
    <t>&lt; e.g. 3 IT outsourcing contracts &gt;</t>
  </si>
  <si>
    <t xml:space="preserve">Number of cloud providers involved in critical or important business processes </t>
  </si>
  <si>
    <t>&lt; e.g. 2 cloud providers &gt;</t>
  </si>
  <si>
    <t>Indicate the frequency of evaluation of IT outsourced services (e.g. KPI/SLA reviews)</t>
  </si>
  <si>
    <t>&lt; Frequency of KPI reviews &gt;</t>
  </si>
  <si>
    <t xml:space="preserve">How many security reviews or tests that cover outsourcing parties have been performed in the reference year? </t>
  </si>
  <si>
    <t>&lt; e.g. 2 security reviews/tests &gt;</t>
  </si>
  <si>
    <t xml:space="preserve">How many IT/cyber security incidents have been reported, related to outsourcing? </t>
  </si>
  <si>
    <t>&lt; e.g. 5 incidents &gt;</t>
  </si>
  <si>
    <t>What are the three largest IT external service providers (largest based on value of IT contract concerned)? (per 31 December of reference year)</t>
  </si>
  <si>
    <t>1.</t>
  </si>
  <si>
    <t xml:space="preserve">&lt; Please explain the nature of IT services outsourced to this provider &gt; </t>
  </si>
  <si>
    <t>2.</t>
  </si>
  <si>
    <t>3.</t>
  </si>
  <si>
    <t>Questions to the IT Risk Control Framework of the entities in scope</t>
  </si>
  <si>
    <r>
      <t xml:space="preserve">Explanations
</t>
    </r>
    <r>
      <rPr>
        <sz val="8"/>
        <color theme="0"/>
        <rFont val="Arial"/>
        <family val="2"/>
      </rPr>
      <t>Please indicate here strengths and weaknesses leading to the self-assessment score</t>
    </r>
  </si>
  <si>
    <r>
      <rPr>
        <b/>
        <sz val="8"/>
        <color theme="0" tint="-0.499984740745262"/>
        <rFont val="Arial"/>
        <family val="2"/>
      </rPr>
      <t xml:space="preserve">Optional column for internal use of supervised entity. </t>
    </r>
    <r>
      <rPr>
        <sz val="8"/>
        <color theme="0" tint="-0.499984740745262"/>
        <rFont val="Arial"/>
        <family val="2"/>
      </rPr>
      <t xml:space="preserve">
Please note that the content of this column (H) will not be considered by supervisors.</t>
    </r>
  </si>
  <si>
    <t xml:space="preserve">Maturity Level </t>
  </si>
  <si>
    <t>IT governance</t>
  </si>
  <si>
    <t xml:space="preserve">IT strategy </t>
  </si>
  <si>
    <t>A forward-looking, balanced IT strategy is defined, documented, periodically updated, approved by the management body and aligned with the business and risk strategies.</t>
  </si>
  <si>
    <t>&lt; Select Overall Maturity Level &gt;</t>
  </si>
  <si>
    <t>&lt; Please explain why you chose the respective overall maturity level. If there are important variations within the entities in scope of the report, please make this clear and explain the nature of the variations. In case an assessment criteria has not been fully implemented for all the entities in scope ("N" has been chosen as answer), please mention any projects or initiatives that have been set up to improve the situation of the entities in scope. In case an assessment criteria has been fully implemented for all the entities in scope ("Y") has been chosen as answer) the title(s) of the most relevant evidence should be mentioned here (for example "IT group strategy 2015-2017"). &gt;</t>
  </si>
  <si>
    <t>Senior management of the business line(s) is adequately involved in the definition of the institution’s strategic IT priorities and aware of the development, design and initiation of major business strategies and initiatives.</t>
  </si>
  <si>
    <t>The IT strategy provides a holistic view of the current IT environment, the future direction, and the initiatives required to migrate to the desired future environment.</t>
  </si>
  <si>
    <t xml:space="preserve">The IT strategy has an acceptable level of detail and contains measurable goals for the most important IT areas. </t>
  </si>
  <si>
    <t xml:space="preserve">The IT strategy is supported by concrete implementation plans (e.g. important milestones and resource planning). The implementation plans are realistic. </t>
  </si>
  <si>
    <t>Portfolios of IT-enabled investment programs and projects required to achieve specific strategic business objectives are actively monitored by relevant stakeholders.</t>
  </si>
  <si>
    <t xml:space="preserve">The institution analyses existing and emerging technologies. </t>
  </si>
  <si>
    <t>IT policies, guidelines, standards and procedures</t>
  </si>
  <si>
    <t>The institution has developed and maintained a set of policies, guidelines, standards and procedures to support the IT strategy.</t>
  </si>
  <si>
    <t>&lt; Please explain why you chose the respective overall maturity level. If there are important variations within the entities in scope of the report, please make this clear and explain the nature of the variations. In case an assessment criteria has not been fully implemented for all the entities in scope ("N" has been chosen as answer), please mention any projects or initiatives that have been set up to improve the situation of the entities in scope. In case an assessment criteria has been fully implemented for all the entities in scope ("Y") has been chosen as answer) the title(s) of the most relevant evidence should be mentioned here (for example "Guideline x; Procedure A; Report B 2019"). &gt;</t>
  </si>
  <si>
    <t>Each policy covers at least the policy intent, goals, roles and responsibilities, coordination of departments, exception processes, scope of application, compliance approach and refers to other relevant policies, guidelines, standards and procedures.</t>
  </si>
  <si>
    <t>Policies, guidelines, standards and procedures are taking into consideration industry good practices.</t>
  </si>
  <si>
    <t xml:space="preserve">They are reviewed regularly to confirm their relevance. </t>
  </si>
  <si>
    <t>They are enforced to all relevant staff, including external contractors.</t>
  </si>
  <si>
    <t>IT budget</t>
  </si>
  <si>
    <t>The institution prioritises the allocation of IT resources within the IT area (i.e. for operations, projects, maintenance, security and risk management).</t>
  </si>
  <si>
    <t>The IT budget reflects the priorities established by the institution's IT strategy.</t>
  </si>
  <si>
    <t>A proper cost and benefit management is implemented.</t>
  </si>
  <si>
    <t>The IT budget is subject to an ongoing review, refinement and approval.</t>
  </si>
  <si>
    <t>The IT budgeting process is transparent and accountable in order to enable the institution to make informed decisions.</t>
  </si>
  <si>
    <t xml:space="preserve"> IT organisation and IT outsourcing</t>
  </si>
  <si>
    <t>Clear roles and responsibilities and segregation of duties within IT</t>
  </si>
  <si>
    <t>Clear roles and responsibilities of IT personnel, including the management body and its committees are defined, documented and implemented in order to support the IT strategic objectives.</t>
  </si>
  <si>
    <t>Conflicting duties/interests and areas of responsibility are segregated to prevent unauthorized or unintentional modification or misuse of the institution’s assets.</t>
  </si>
  <si>
    <t>The institution engages independent IT risk control and information security functions to ensure that major risks associated with IT are identified, assessed and effectively managed in accordance with the institution's approved risk appetite.</t>
  </si>
  <si>
    <t>IT and Information Security key roles, such as Chief Information Officer (‘CIO’), Chief Operating Officer (‘COO’) and Chief Information Security Officer ('CISO') are well supported and have adequate access to the management body in order to escalate IT topics when needed.</t>
  </si>
  <si>
    <t>Staffing, technical resources, qualification and training</t>
  </si>
  <si>
    <t>The institution ensures that adequate and sufficient IT-related capabilities (human and technical resources) are available to support the IT strategy and objectives at optimal cost.</t>
  </si>
  <si>
    <t>The institution reviews staffing requirements on a regular basis or upon major changes to the business, operations or IT environments.</t>
  </si>
  <si>
    <t>IT personnel, including external employees, have appropriate competencies to fulfil assigned roles and responsibilities based on their education, training and experience.</t>
  </si>
  <si>
    <t>The institution has defined core IT competency requirements, including competencies for IT risk management and IT security management, and verifies that they are being maintained, using qualification and certification programmes where appropriate.</t>
  </si>
  <si>
    <t>IT outsourcing</t>
  </si>
  <si>
    <t xml:space="preserve">The management body and senior management are informed and make the decision to outsource or not, based on a documented assessment of the impact of the IT outsourcing on the risk management of the institution. </t>
  </si>
  <si>
    <t xml:space="preserve">&lt; Please explain why you chose the respective overall maturity level. If there are important variations within the entities in scope of the report, please make this clear and explain the nature of the variations. In case an assessment criteria has not been fully implemented for all the entities in scope ("N" has been chosen as answer), please mention any projects or initiatives that have been set up to improve the situation of the entities in scope. In case an assessment criteria has been fully implemented for all the entities in scope ("Y") has been chosen as answer) the title(s) of the most relevant evidence should be mentioned here (for example "Guideline x; Procedure A; Report B 2019"). &gt;
&lt; Please explain to what extent cloud services follow the same framework as other outsourcing services and include details about how audit rights, security, chain outsourcing, contingency plans, exit strategies, proper inventory of services and location of systems and data are considered in the context of cloud services. &gt;
</t>
  </si>
  <si>
    <t>The right of access and audit of the supervisor is ensured contractually for all outsourcing cases (including cloud services).</t>
  </si>
  <si>
    <t>For each outsourcing, there is a contract between the institution and the service provider, defining service levels and IT security requirements, such as standards for ensuring confidentiality, availability, integrity and agility of information/IT systems.</t>
  </si>
  <si>
    <t>The outsourcing institution defines criteria and processes to identify, assess and monitor third party provider services and concentration.</t>
  </si>
  <si>
    <t>The outsourcing institution identifies, assesses, monitors and controls the risks associated with “chain” outsourcing.</t>
  </si>
  <si>
    <t>The outsourcing institution has contractual clauses in all outsourcing contracts in regards to "chain" outsourcing and has to be at least notified and/or approve any such matter.</t>
  </si>
  <si>
    <t>A monitoring process is in place ensuring that the received service levels are in line with what was agreed on.</t>
  </si>
  <si>
    <t>Individual contingency plans and exit strategies are defined and regularly updated for each outsourcing and the respective responsibilities of the provider contractually agreed.</t>
  </si>
  <si>
    <t>The outsourcing policy defines roles and responsibilities, as well as competencies required to monitor and manage the risks from the IT outsourced services, including a regular risk assessment of all outsourced services.</t>
  </si>
  <si>
    <t>The human and technical resources involved in the outsourcing processes are adequate for performing the tasks effectively and efficiently.</t>
  </si>
  <si>
    <t xml:space="preserve">The entity maintains an up to date register of outsourced services with at least the level of detail stated in section 11 of the EBA Guidelines on outsourcing arrangements."
</t>
  </si>
  <si>
    <t>The entity’s policies include procedures to inform supervisors about the material activities to be outsourced.</t>
  </si>
  <si>
    <t xml:space="preserve">There is a well documented and regularly updated risk framework fully covering the outsourcing area and all outsourcing providers. The 2LoD and 3 LoD have adequate expertise and stature, and they regularly and fully cover (i.e. via control mechanisms as well as IA) the outsourcing area and outsourcing providers. </t>
  </si>
  <si>
    <t>IT risk management</t>
  </si>
  <si>
    <t>IT risk management framework</t>
  </si>
  <si>
    <t>The institution has an integrated and institution-wide risk culture, based on a full and common understanding of the IT risks it faces and how they are managed, taking into account its risk tolerance/appetite set by the board and senior management ("tone from the top") and defined in the Risk Appetite Framework.</t>
  </si>
  <si>
    <t>The IT risk management framework defines risk management roles and responsibilities, the internal and external context for each risk assessment, the goal of the assessment, the criteria against which the risks are evaluated, the risk management objectives, and the risk appetite and/or the risk tolerance thresholds for IT risk.</t>
  </si>
  <si>
    <t>The IT risk management framework is approved by senior management and it is regularly reviewed and updated when needed.</t>
  </si>
  <si>
    <t>The roles and responsibilities, as defined in the IT risk management framework, are communicated and embedded in all relevant parts of the organisation.</t>
  </si>
  <si>
    <t>Identification and assessment of IT risk</t>
  </si>
  <si>
    <t>The institution maintains and regularly updates an inventory of all identified IT risks (incl. findings from internal or external audit functions).</t>
  </si>
  <si>
    <t xml:space="preserve">All IT assets of the institution are classified with regard to their criticality  (i.e.availability, integrity, confidentiality). </t>
  </si>
  <si>
    <t>The classification of IT assets commensurates with the classification of the data processed by the IT asset</t>
  </si>
  <si>
    <t>Threats to IT assets are identified and assessed on a regular basis.</t>
  </si>
  <si>
    <t>IT risks are assessed in terms of their consequences for the business (incl. financial impact, potential for business disruption, potential reputational impact, regulatory and strategic impact) and the likelihood of their occurrence on all levels (i.e. inherent risk, residual risk and reliance on control mechanisms).</t>
  </si>
  <si>
    <t>The IT risk assessments are performed on a regular basis and on occasion of major IT changes and IT outsourcing initiatives.</t>
  </si>
  <si>
    <t xml:space="preserve">The institution has identified its risk profile role in the banking sector in regard to Cybersecurity. </t>
  </si>
  <si>
    <t>IT risk management response</t>
  </si>
  <si>
    <t>The institution has defined IT risk response strategies such as IT risk avoidance, reduction, sharing or acceptance.</t>
  </si>
  <si>
    <t>A priorities order for risk response and action plans are established in an IT risk response policy. In the case of risk acceptance, formal approval processes are followed and documented, including criteria and thresholds that define level of approval to the respective risk category/level.</t>
  </si>
  <si>
    <t>All residual risk is accepted and acceptance is formally documented.</t>
  </si>
  <si>
    <t>Monitoring of IT risk and 2nd line of defence</t>
  </si>
  <si>
    <t>There is an independent IT risk control function (2nd line of defence) with a direct reporting line to the management body.</t>
  </si>
  <si>
    <t>The effectiveness of IT risk treatment is monitored and reviewed regularly by the institution.</t>
  </si>
  <si>
    <t>Accepted residual IT risks are monitored by the IT risk control function.</t>
  </si>
  <si>
    <t>Exceptions from IT internal rules and policies are escalated to the management body.</t>
  </si>
  <si>
    <t>IT security management</t>
  </si>
  <si>
    <t>Information security policies and procedures</t>
  </si>
  <si>
    <t>The institution has established documented information security policies and procedures approved by the management.</t>
  </si>
  <si>
    <t>These information security policies and procedures set the rules to protect the institution's information assets, in line with its business strategy and risk appetite and are applicable to all employees and third parties accessing information.</t>
  </si>
  <si>
    <t>The implementation of the security policies and procedures is supported by appropriate investments in human and technical resources.</t>
  </si>
  <si>
    <t>Security reviews</t>
  </si>
  <si>
    <t>Security reviews on the general information security controls, processes and procedures are carried out regularly.</t>
  </si>
  <si>
    <t>&lt; Please explain why you chose the respective overall maturity level. If there are important variations within the entities in scope of the report, please make this clear and explain the nature of the variations. In case an assessment criteria has not been fully implemented for all the entities in scope ("N" has been chosen as answer), please mention any projects or initiatives that have been set up to improve the situation of the entities in scope. In case an assessment criteria has been fully implemented for all the entities in scope ("Y") has been chosen as answer) the title(s) of the most relevant evidence should be mentioned here (for example "Guideline x; Procedure A; Report B 2019").</t>
  </si>
  <si>
    <t>Security reviews cover the logical security (e.g. application and operating system level) including penetration testing of the interfaces or applications treating sensitive information or having a large impact in case of compromise.</t>
  </si>
  <si>
    <t>Similarly, physical security (incl. appropriate redundancy levels) is regularly reviewed against best practices.</t>
  </si>
  <si>
    <t>In order to provide objective and reliable results, security reviews are carried out by independent parties to maintain segregation of duties.</t>
  </si>
  <si>
    <t>IT security awareness</t>
  </si>
  <si>
    <t xml:space="preserve">
Regular information security awareness trainings and information campaigns or initiatives are in place to inform all employees in the institution on the safe use and protection of the institution’s IT systems and the main IT security (and other) risks they should be aware of, including in particular cyber threats (e. g. computer viruses, possible internal or external abuses or attacks, cyber-attacks) and their role in mitigating security breaches.
</t>
  </si>
  <si>
    <t>Physical security</t>
  </si>
  <si>
    <t>The institution has adequate physical security controls to protect its premises, data centres and sensitive areas (e.g. technical areas hosting cabling, UPS, backup media, etc.).</t>
  </si>
  <si>
    <t>Physical security controls are implemented in line with the criticality of the area to be protected and the information hosted.</t>
  </si>
  <si>
    <t>Physical security and access to premises, buildings and areas is justified, authorised, logged and monitored for employees, 3rd parties and contractors.</t>
  </si>
  <si>
    <r>
      <t>A procedure</t>
    </r>
    <r>
      <rPr>
        <sz val="8"/>
        <rFont val="Arial"/>
        <family val="2"/>
      </rPr>
      <t xml:space="preserve"> is documented and enforced to</t>
    </r>
    <r>
      <rPr>
        <sz val="8"/>
        <color theme="1"/>
        <rFont val="Arial"/>
        <family val="2"/>
      </rPr>
      <t xml:space="preserve"> grant, limit and revoke access to premises, buildings and areas according to business needs, including emergencies.</t>
    </r>
  </si>
  <si>
    <t xml:space="preserve">Furthermore, environmental controls, such as air conditioning, fire extinguishing systems, flood detectors, alternative power supply, etc., are implemented to protect from physical hazards (fire, water damage, power cut etc.). </t>
  </si>
  <si>
    <t>Identity and access management</t>
  </si>
  <si>
    <t>A documented user access management procedure approved by the management is developed, implemented, enforced, duly monitored and reviewed and in line with information risk management requirements.</t>
  </si>
  <si>
    <t>Based on the procedures, the following basic principles/processes are implemented:
* Need to know and least privilege principle (only the minimum access rights strictly required to perform the job duties are assigned to the users);
* Segregation of duties;
* Joiners/ leavers/ move process (access rights are updated throughout the user's working life and promptly removed upon the user’s departure);
* Proper involvement of the information owner(s) (especially for access rights approvals);
* Adequate password rules for standard, technical and privileged user accounts (e.g. password length, complexity, duration, history …);
* Dedicated privileged access right management (incl. logging, monitoring, limited access, etc.);
* Regular access rights reviews (recertification), especially for critical systems;
* User accountability (users have nominative accounts; use of common/group accounts is very limited, justified and strictly monitored);
* Protection of technical users; and
* Secure treatment of temporary/external users.</t>
  </si>
  <si>
    <t>There are specific and stronger security requirements for privileged access (e.g. jump server solution, password vault for one-time use, logging and monitoring of activities).</t>
  </si>
  <si>
    <t>Logical access control is defined, documented, duly implemented and regularly reviewed for all IT assets (as defined by the EBA GL, part 4.4.3)</t>
  </si>
  <si>
    <t>Patch and vulnerability management</t>
  </si>
  <si>
    <t xml:space="preserve">
Patch and vulnerability management is developed and implemented.
</t>
  </si>
  <si>
    <t xml:space="preserve">All patching processes are triggered in timely manner. </t>
  </si>
  <si>
    <t xml:space="preserve">
Vulnerabilities are identified, centrally documented, analysed, classified and patched accordingly within an acceptable timeframe, coherent with the IT systems’ criticality.
</t>
  </si>
  <si>
    <t>Network security (incl. remote access)</t>
  </si>
  <si>
    <r>
      <t xml:space="preserve">Measures exist to protect the IT systems from attacks either from the internet, </t>
    </r>
    <r>
      <rPr>
        <sz val="8"/>
        <rFont val="Arial"/>
        <family val="2"/>
      </rPr>
      <t>extranet and intranet</t>
    </r>
    <r>
      <rPr>
        <sz val="8"/>
        <color theme="1"/>
        <rFont val="Arial"/>
        <family val="2"/>
      </rPr>
      <t xml:space="preserve">.These include perimeter defence technologies like firewalls, IPS/IDS, web application firewalls, web filters, mail filters, antivirus and content scanner devices (e.g. sandbox devices). </t>
    </r>
  </si>
  <si>
    <t>The insitution implemented appropriate procedures and security controls to protect the information while in transit though all types of communication facilities, e.g. by using encryption technologies (applied either on the line or on the information itself).</t>
  </si>
  <si>
    <t xml:space="preserve">The institution properly controls and limits (in case of critical access rights) the remote access to its system strictly to those users requiring access and with only the access rights required to perform the remote intervention or work. </t>
  </si>
  <si>
    <r>
      <t xml:space="preserve">Depending on the sensitivity of the information accessed, the remote access uses strong authentication mechanisms and it is </t>
    </r>
    <r>
      <rPr>
        <sz val="8"/>
        <rFont val="Arial"/>
        <family val="2"/>
      </rPr>
      <t>carried out</t>
    </r>
    <r>
      <rPr>
        <sz val="8"/>
        <color theme="1"/>
        <rFont val="Arial"/>
        <family val="2"/>
      </rPr>
      <t xml:space="preserve"> via secured communication lines.</t>
    </r>
  </si>
  <si>
    <t>Any maintenance is properly logged, including remote maintenance.</t>
  </si>
  <si>
    <t xml:space="preserve">Internal networks are appropriately segmented. </t>
  </si>
  <si>
    <t>Security event logging &amp; monitoring</t>
  </si>
  <si>
    <t>The institution has implemented effective measures to log and monitor security events and promptly react in case of alerts.</t>
  </si>
  <si>
    <t>Efficiency of Security event logging and monitoring (SIEM) process is increased by the use of supporting technologies to correlate security events  and/or the use of dedicated teams (e.g. SOC - Security Operating Centre, CERT - Computer Emergency Response Team).</t>
  </si>
  <si>
    <t>Security events generating an alert are promptly managed/treated via a coordinated security incident management process.</t>
  </si>
  <si>
    <t>A cybersecurity incident response plan, which describes how to react in case of a cybersecurity incident, incorporating lessons learned, is in place and regularly updated.</t>
  </si>
  <si>
    <t>The institution collaborates with external entities (e.g. external computer emergency teams - CERTs, governmental authorities, telecommunication providers or ISPs, etc.) whenever required to respond to common and global cybersecurity incidents.</t>
  </si>
  <si>
    <t>The Senior Management is periodically informed, or in the case of incidents informed on an ad-hoc basis, about the security incidents detected in the organisation including the consequences, reaction and additional controls defined as a result of these incidents.</t>
  </si>
  <si>
    <t>Malware prevention</t>
  </si>
  <si>
    <t>The institution has implemented adequate protection against malware (e.g. antivirus, advanced malware prevention solutions, sandboxes).</t>
  </si>
  <si>
    <t>The malware prevention technologies are installed on the endpoints (e.g. desktops, laptops, mobile phones) as well as on the servers and on the gateways communicating with the external world (e. g. mail gateway and web filter).</t>
  </si>
  <si>
    <t>The malware prevention software is updated regularly and technical measures prevent end users from uninstalling it.</t>
  </si>
  <si>
    <t>Data classification</t>
  </si>
  <si>
    <t>The institution maintains documented, approved and enforced data classification policies and procedures, describing how to classify information based on confidentiality, integrity, availability and legal/ regulatory requirements (e.g. data protection).</t>
  </si>
  <si>
    <t>In order to properly conduct the data classification, clear owners of the information (categories) are determined</t>
  </si>
  <si>
    <t>In the data classification policies and procedures it is described what measures are applied based on the classified criticality/sensitivity of the information.</t>
  </si>
  <si>
    <t>Protection against data leaks is implemented, properly managed and continuously monitored.</t>
  </si>
  <si>
    <t>IT operations management</t>
  </si>
  <si>
    <t>Asset inventory and configuration management</t>
  </si>
  <si>
    <t>The institution maintains an up-to-date inventory of all IT assets/ configuration items (software and hardware including outsourced assets) with at least the following level of detail: title, description, state, actual configuration, ownership and criticality of all IT assets/ configuration items as well as their relationship among each other (e.g. upstream and downstream dependencies).</t>
  </si>
  <si>
    <t>The inventory identifies the critical assets and the corresponding recovery requirements, and the interdependencies/ data flows between different assets.</t>
  </si>
  <si>
    <t>Configuration baselines are established by defining a set of standard configuration setups and hardening rules.</t>
  </si>
  <si>
    <t>Backups</t>
  </si>
  <si>
    <t>The institution backs up its IT systems in line with a predefined backup policy, taking into account the applicable regulatory requirements, business recovery requirements, and the criticality of the underlying systems.</t>
  </si>
  <si>
    <t>To ensure availability in case of disasters, backups are also stored at an off-site location different and sufficiently remote from the main one/primary hosting the IT systems.</t>
  </si>
  <si>
    <t>The management of the offsite storage facility complies with the data classification policy and the institution’s media storage practices.</t>
  </si>
  <si>
    <t>Depending on the sensitivity of the information involved, backups are encrypted to protect the information in case of loss.</t>
  </si>
  <si>
    <t>Backups are regularly tested to ensure they are not corrupted.</t>
  </si>
  <si>
    <t>IT operations (incl. job scheduling, system monitoring, capacity management…)</t>
  </si>
  <si>
    <t>The institution has documented and implemented procedures to ensure the standard operations of its IT systems. Such procedures include (but not limited to): job scheduling processes; monitoring of IT systems (systems are monitored at all times and automatic alerts are sent to dedicated teams ensuring continuous operations);</t>
  </si>
  <si>
    <t>There exists capacity management monitoring processes to ensure system resources (e.g. CPU, RAM, Hard Disk space ...) are always in line with application(s) needs, can cope with performance peaks and the supporting IT assets are regularly reviewed, maintained and repaired as befitting their criticality.</t>
  </si>
  <si>
    <t>Where applicable, there are appropriate shift handover processes (formal handover of activity, status updates, operational problems, escalation procedures and reports on current responsibilities) in order to support agreed-upon service levels and ensure continuous operations.</t>
  </si>
  <si>
    <t>Incident and problem management</t>
  </si>
  <si>
    <t>A documented incident management process is in place, providing guidance on incident management and escalation roles and responsibilities, on the members of the crisis committee(s), and on the chain of command in case of security emergencies.</t>
  </si>
  <si>
    <t>Incidents and service requests are identified, logged (by way of dedicated service desk tools), categorized and assigned a priority according to business criticality and service agreements.</t>
  </si>
  <si>
    <t>Notifications from detection systems are investigated in a timely manner and when required, response plans are swiftly executed and forensics are performed.</t>
  </si>
  <si>
    <t>Major incidents are escalated appropriately and may result in the activation of a disaster recovery/ business continuity plan.</t>
  </si>
  <si>
    <t>If required, escalation might involve contact with relevant authorities.</t>
  </si>
  <si>
    <t xml:space="preserve">A documented problem management process is in place, in order to identify and solve the common root cause and prevent future incidents from occurring. There is guidance on problem management process, including definition of roles and responsibilities in case of escalation and/or crises, when the members of the crisis committee(s) are known, and the chain of command is known in case of security emergencies. </t>
  </si>
  <si>
    <t>Change and release management</t>
  </si>
  <si>
    <t>A formal and documented process is in place for managing and controlling changes to IT systems.</t>
  </si>
  <si>
    <t>Changes are defined, prioritised, approved, planned, tested and transitioned in a consistent and coordinated way.</t>
  </si>
  <si>
    <t>Significant changes are scheduled for implementation and approved by a dedicated management committee.</t>
  </si>
  <si>
    <t>Segregation of duties is applied throughout the different phases of the change process. In particular, development, testing are carried out on dedicated, separated development and testing environments which are both different from the production environment. Development and test environments do not contain confidential production data.</t>
  </si>
  <si>
    <t>The deployment of changes into production is only conducted by authorised production teams after a formal change approval.</t>
  </si>
  <si>
    <t>Changes to IT security controls (e.g. to firewall rules) are authorised by relevant Information/IT security managers (e.g. CISO) after having analysed the IT security impacts.</t>
  </si>
  <si>
    <t>A procedure is in place in order to manage emergency changes (changes requiring a quicker implementation due to critical/ blocking incidents) in a controlled environment and only upon approval.</t>
  </si>
  <si>
    <t>A release management team that directs IT's decisions about production setting, ensuring a holistic view of changes to IT systems, is in place.</t>
  </si>
  <si>
    <t>Software acquisition, software development and project management</t>
  </si>
  <si>
    <t>Project management framework and governance</t>
  </si>
  <si>
    <t>A project management framework is in place for the management of all IT projects.</t>
  </si>
  <si>
    <t>Project governance and oversight processes are implemented to effectively support the management and monitoring of IT projects (e.g. project management office, an IT steering committee or equivalent).</t>
  </si>
  <si>
    <t>Project oversight for the development of any critical system is assigned to the IT steering committee.</t>
  </si>
  <si>
    <t>The institution's projects are consistent with its strategy.</t>
  </si>
  <si>
    <t>The projects are initiated with an approved scope, benefits, objectives and identified key stakeholders.</t>
  </si>
  <si>
    <t>Dependencies between projects are identified, analysed, evaluated and managed by an overarching function.</t>
  </si>
  <si>
    <t>A project independent quality assurance is implemented.</t>
  </si>
  <si>
    <t>IT solutions life cycle</t>
  </si>
  <si>
    <t>IT standards and methodologies are defined and implemented to effectively govern the process of developing, acquiring, implementing and maintaining information systems and related technology (including technology infrastructure).</t>
  </si>
  <si>
    <t>Information security (including cyber security) requirements are included in the requirements defined for new information systems or enhancements to existing information systems.</t>
  </si>
  <si>
    <t>IT security controls are implemented for all phases of the IT solutions life cycle, starting from the design, development, purchasing and testing phases and continuing through to the operation phase.</t>
  </si>
  <si>
    <t>The IT solutions life cycle standards, methodologies and safeguards also apply to End User Computing (EUC).</t>
  </si>
  <si>
    <t>Data quality management</t>
  </si>
  <si>
    <t>Data quality management procedures are defined, documented and tested.</t>
  </si>
  <si>
    <t>Roles and responsibilities regarding data quality are clearly defined.</t>
  </si>
  <si>
    <t>The institution's human and technical resources are sufficient to support an adequate level of data quality.</t>
  </si>
  <si>
    <r>
      <t>Data quality management procedures include proper IT controls (e.g. automated input validation controls, data transfer controls, reconciliation, etc.) for the different phases of the IT data life cycle (e.g. designing the data architecture, building the data model and/or data dictionaries, verifying data inputs, controlling data extractions, transfers and processing, including rendered data outputs, backup, etc.).</t>
    </r>
    <r>
      <rPr>
        <sz val="8"/>
        <rFont val="Arial"/>
        <family val="2"/>
      </rPr>
      <t xml:space="preserve"> 
Please give details on the data quality tools/mechanisms adopted to support data quality management in Explanation, if any.</t>
    </r>
  </si>
  <si>
    <t>A formalised policy for management of End User Computing (EUC), for example to correctly identify, classify and protect all critical EUC assets and EUC-generated data, is in place.</t>
  </si>
  <si>
    <t>Data quality management procedures also apply to End User Computing (EUC).</t>
  </si>
  <si>
    <t xml:space="preserve">Data architecture model </t>
  </si>
  <si>
    <t>The institution has defined and documented its data architecture, data models, data flows, golden (authoritative) sources, a data dictionary, and validated them with relevant business and IT stakeholders.</t>
  </si>
  <si>
    <t xml:space="preserve">&lt; Please explain why you chose the respective overall maturity level. If there are important variations within the entities in scope of the report, please make this clear and explain the nature of the variations. In case an assessment criteria has not been fully implemented for all the entities in scope ("N" has been chosen as answer), please mention any projects or initiatives that have been set up to improve the situation of the entities in scope. In case an assessment criteria has been fully implemented for all the entities in scope ("Y") has been chosen as answer) the title(s) of the most relevant evidence should be mentioned here (for example "Guideline x; Procedure A; Report B 2019"). &gt;
</t>
  </si>
  <si>
    <t>IT continuity management</t>
  </si>
  <si>
    <t>IT continuity and disaster recovery - risk analysis, assessment and treatment</t>
  </si>
  <si>
    <t>The institution has formally documented processes for analysing, approving and treating IT continuity risks in place.</t>
  </si>
  <si>
    <t xml:space="preserve">It keeps an inventory of its critical activities, services and resources which is updated regularly and securely stored. </t>
  </si>
  <si>
    <t>Possible impacts of disruptions in services with regards to the business processes are assessed (e.g. by conducting a business impact analysis). As a result, appropriate recovery time objectives, recovery point objectives, and maximum tolerable downtimes are defined.</t>
  </si>
  <si>
    <t>When procuring solutions or services that are (or will become) important for the continuity of critical activities, services and resources, the institution checks during the selection and purchase process whether the internal continuity requirements are met.</t>
  </si>
  <si>
    <t>IT continuity and disaster recovery - plans, processes and procedures</t>
  </si>
  <si>
    <t>The institution has an appropriately documented crisis management framework in place and regularly reviews plans, processes and procedures to enable the continuity and recovery of critical IT systems and services (including outsourced systems and services) from a range of realistic scenarios (e.g. loss of staff, loss of building(s), loss of external service provider(s), loss of IT system(s), cyber-attacks, etc.).</t>
  </si>
  <si>
    <t xml:space="preserve">Continuity and recovery plans are designed, maintained and regularly updated to minimize disruption to an institution's operations within acceptable limits. 
</t>
  </si>
  <si>
    <t>IT continuity and disaster recovery - technical infrastructure and solutions</t>
  </si>
  <si>
    <t xml:space="preserve">At least for its critical activities and services, the institution makes use of sufficiently robust, redundant and secure technical infrastructure and solutions (e.g. data centres, telecom connections, remote sites, backups and data storage solutions, monitoring/capacity solutions, denial of service solutions etc.). </t>
  </si>
  <si>
    <t xml:space="preserve">&lt; Please explain why you chose the respective overall maturity level. If there are important variations within the entities in scope of the report, please make this clear and explain the nature of the variations. In case an assessment criteria has not been fully implemented for all the entities in scope ("N" has been chosen as answer), please mention any projects or initiatives that have been set up to improve the situation of the entities in scope. In case an assessment criteria has been fully implemented for all the entities in scope ("Y") has been chosen as answer) the title(s) of the most relevant evidence should be mentioned here (for example "Guideline x; Procedure A; Report B 2019"). &gt; 
</t>
  </si>
  <si>
    <t>IT continuity and disaster recovery - testing &amp; continuous improvement</t>
  </si>
  <si>
    <t>For its activities and services, where the criticality is expected to be adequately reflected in frequency, and taking into account a range of realistic scenarios, the institution regularly and sufficiently tests its business continuity plans, disaster recovery plans and essential protective measures to assess their usefulness and reliability.</t>
  </si>
  <si>
    <t>All relevant stakeholders participate in the tests and the management body and senior management are appropriately involved and informed.</t>
  </si>
  <si>
    <t>Test results are formally documented and used to strengthen the effectiveness of the crisis management procedures and protective measures.</t>
  </si>
  <si>
    <t>Furthermore, the results of the contingency tests are communicated to the responsible members of staff.</t>
  </si>
  <si>
    <t>For time-critical activities and processes that are outsourced, the institution and the external service provider have contingency plans that are coordinated with each other.</t>
  </si>
  <si>
    <t xml:space="preserve"> IT reporting</t>
  </si>
  <si>
    <t>IT reporting</t>
  </si>
  <si>
    <t>An IT reporting process is designed with clear structural and operational rules, defining responsibilities, subjects of reports, deadlines, communication channels, etc. and ensuring that the IT reporting is performed with the appropriate level of accuracy, integrity, completeness, comprehensiveness, clarity, usefulness and timeliness.</t>
  </si>
  <si>
    <t>Secured channels are used for the distribution of IT reports.</t>
  </si>
  <si>
    <t>The IT reporting system includes the reporting of the IT service provider (e.g. cloud service provider), in case of an outsourced activity.</t>
  </si>
  <si>
    <t>IT reporting is performed on a regular basis, providing information to relevant recipients (e.g. senior management) to identify, assess, monitor and manage the institution’s IT risk considering the approved risk appetite.</t>
  </si>
  <si>
    <t>Internal IT audit</t>
  </si>
  <si>
    <t>The IT risk control framework is audited with the required quality, depth and frequency and commensurate with the size, activities and the IT risk profile of the institution. A comprehensive and detailed IT audit universe is established.</t>
  </si>
  <si>
    <t>The audit plan includes critical IT risks identified by the institution and takes into consideration the results of previous audits.</t>
  </si>
  <si>
    <t>IT audit findings, including agreed actions, are followed up and progress reports are periodically reviewed by the senior management and/or the audit committee.</t>
  </si>
  <si>
    <t>For the IT audit finding with highest ranking, these are reported to the management body together with the agreed actions.</t>
  </si>
  <si>
    <r>
      <t>The internal audit function has adequate resources, both in terms of</t>
    </r>
    <r>
      <rPr>
        <sz val="8"/>
        <color rgb="FFFF0000"/>
        <rFont val="Arial"/>
        <family val="2"/>
      </rPr>
      <t xml:space="preserve"> </t>
    </r>
    <r>
      <rPr>
        <sz val="8"/>
        <color theme="1"/>
        <rFont val="Arial"/>
        <family val="2"/>
      </rPr>
      <t xml:space="preserve">number of staff and </t>
    </r>
    <r>
      <rPr>
        <sz val="8"/>
        <color theme="1"/>
        <rFont val="Arial"/>
        <family val="2"/>
      </rPr>
      <t xml:space="preserve"> competences/skills, for IT Audit activities.</t>
    </r>
  </si>
  <si>
    <t xml:space="preserve"> </t>
  </si>
  <si>
    <r>
      <t xml:space="preserve">Explanations
</t>
    </r>
    <r>
      <rPr>
        <sz val="8"/>
        <color theme="0"/>
        <rFont val="Calibri"/>
        <family val="2"/>
        <scheme val="minor"/>
      </rPr>
      <t>Please indicate here strengths and weaknesses leading to the self-assessment score</t>
    </r>
  </si>
  <si>
    <r>
      <rPr>
        <b/>
        <sz val="8"/>
        <color theme="0" tint="-0.499984740745262"/>
        <rFont val="Calibri"/>
        <family val="2"/>
        <scheme val="minor"/>
      </rPr>
      <t xml:space="preserve">Optional column for institutions' internal use. </t>
    </r>
    <r>
      <rPr>
        <sz val="8"/>
        <color theme="0" tint="-0.499984740745262"/>
        <rFont val="Calibri"/>
        <family val="2"/>
        <scheme val="minor"/>
      </rPr>
      <t xml:space="preserve">
Please note that the content of this column (H) will not be considered by supervisors.</t>
    </r>
  </si>
  <si>
    <r>
      <t>The management body and senior management are informed and make the decision to outsource or not</t>
    </r>
    <r>
      <rPr>
        <sz val="8"/>
        <color theme="1"/>
        <rFont val="Calibri"/>
        <family val="2"/>
        <scheme val="minor"/>
      </rPr>
      <t xml:space="preserve">, based on a documented assessment of the impact of the IT outsourcing on the risk management of the institution. </t>
    </r>
  </si>
  <si>
    <t>Monitoring of IT risk and 2nd line of defense</t>
  </si>
  <si>
    <t>There is an independent IT risk control function (2nd line of defense) with a direct reporting line to the management body.</t>
  </si>
  <si>
    <t>Regular information security awareness trainings and information campaigns or initiatives are in place to inform all employees in the institution on the safe use and protection of the institution’s IT systems and the main IT security (and other) risks they should be aware of, including in particular cyber threats (e. g. computer viruses, possible internal or external abuses or attacks, cyber-attacks) and their role in mitigating security breaches.</t>
  </si>
  <si>
    <t>Patch and vulnerability management is developed and implemented.</t>
  </si>
  <si>
    <t xml:space="preserve">Measures exist to protect the IT systems from attacks either from the internet, extranet and intranet. These include perimeter defence technologies like firewalls, IPS/IDS, web application firewalls, web filters, mail filters, antivirus and content scanner devices (e.g. sandbox devices). </t>
  </si>
  <si>
    <t>The institution maintains an updated inventory of its information assets, including IT systems and applications, in order to ensure a proper configuration and change management.</t>
  </si>
  <si>
    <t>The institution has documented and implemented procedures to ensure the standard operations of its IT systems. Such procedures cover at least:
* The job scheduling process; 
* The monitoring of IT systems (systems are monitored at all times and automatic alerts are sent to dedicated teams ensuring continuous operations);
* The capacity management to ensure system resources (e. g. CPU, RAM, Hard Disk space ...) are always in line with the application needs and can cope with performance peaks;
* Maintenance and repair of the institution’s assets; and
* Shift handover (formal handover of activity, status updates, operational problems, escalation procedures and reports on current responsibilities) in order to support agreed-upon service levels and ensure continuous operations.</t>
  </si>
  <si>
    <t>A documented incident management process is in place, providing guidance on incident management and escalation roles and responsibilities, the members of the crisis committee(s), the chain of command in case of security emergencies.</t>
  </si>
  <si>
    <t>Scope</t>
  </si>
  <si>
    <r>
      <rPr>
        <b/>
        <sz val="10"/>
        <color theme="0" tint="-0.499984740745262"/>
        <rFont val="Arial"/>
        <family val="2"/>
      </rPr>
      <t xml:space="preserve">Optional column for institutions' internal use. </t>
    </r>
    <r>
      <rPr>
        <sz val="10"/>
        <color theme="0" tint="-0.499984740745262"/>
        <rFont val="Arial"/>
        <family val="2"/>
      </rPr>
      <t xml:space="preserve">
Please note that the content of this column (H) will not be considered by supervisors.</t>
    </r>
  </si>
  <si>
    <t>IT availability and conyinuity risk</t>
  </si>
  <si>
    <t>All LSIs</t>
  </si>
  <si>
    <t>How important are online presence and mobile presence as business distribution channels as well as innovative solutions (DTL technologies, robo advice, instant payments)? (e.g. as per end of reference year)</t>
  </si>
  <si>
    <t>Do the entities in scope provide critical services to other institutions where a disruption could potentially impact the financial sector either at domestic or international level (e.g. major service provider for national payment system)? (per 31 December</t>
  </si>
  <si>
    <t>Hp-LSIs</t>
  </si>
  <si>
    <t>Optional</t>
  </si>
  <si>
    <t xml:space="preserve">What was the amount of losses due to the disruption of critical IT systems in the reference year (in thousand EUR)? </t>
  </si>
  <si>
    <t>&lt; Please mention the most critical findings not remediated for longer than 1 year, the root cause for the late remediation and an indication on when the remediation actions will be completed. Please clarify your definition of "critical". &gt;</t>
  </si>
  <si>
    <r>
      <t xml:space="preserve">How many third parties (all that are different from the legal entities under the scope of the questionnaire) have any kind of access to internal systems or data </t>
    </r>
    <r>
      <rPr>
        <sz val="8"/>
        <rFont val="Arial"/>
        <family val="2"/>
      </rPr>
      <t>(excluding own customer information/data)?</t>
    </r>
    <r>
      <rPr>
        <sz val="8"/>
        <color theme="1"/>
        <rFont val="Arial"/>
        <family val="2"/>
      </rPr>
      <t xml:space="preserve"> (per 31 December of reference year)</t>
    </r>
  </si>
  <si>
    <t>How much budget was spent on IT innovations in the reference year? (in thousand EUR)</t>
  </si>
  <si>
    <t>&lt; e.g. €15k &gt;</t>
  </si>
  <si>
    <t>&lt; Please describe in short your approach regarding the adaption of innovation and how this is reflected in your IT strategy. Innovative IT solutions could be peer-to-peer (P2P) lending, crowdfunding, robo advice, distributed ledger technologies, instant payment infrastructure, Collateral optimisation services, etc. &gt;</t>
  </si>
  <si>
    <t>Indicate the number of no longer supported end-of-life (EOL) systems (i.e. close to out of support without extended support agreement; such as operating systems, databases systems, network systems, underlying software) that support business critical processes. 
(per 31 December of reference year)</t>
  </si>
  <si>
    <t>What was the total amount of losses due to confidentiality breaches?</t>
  </si>
  <si>
    <t xml:space="preserve">How many breaches of confidentiality (unauthorised access to data) were caused in the reference year (from inside and outside the institution)? </t>
  </si>
  <si>
    <t>&lt; Please briefly explain the main root causes for the breaches of confidentiality (unauthorised access to data) caused from outside and inside the institution &gt;</t>
  </si>
  <si>
    <t>&lt; Please specify which remediation actions are delayed by more than 1 year and initiatives planned to remediate IT security vulnerabilities lasting longer than 1 year. Please clarify your definition of "critical". &gt;</t>
  </si>
  <si>
    <r>
      <t xml:space="preserve">&lt; Please categorise the </t>
    </r>
    <r>
      <rPr>
        <sz val="8"/>
        <color theme="0" tint="-0.499984740745262"/>
        <rFont val="Arial"/>
        <family val="2"/>
      </rPr>
      <t>changes by common objectives (e.g. security updates - 200;  improvement of business functionalities - 100; changes caused by new regulatory requirements; others - 100). Please clarify your definition of "critical". &gt;</t>
    </r>
  </si>
  <si>
    <r>
      <rPr>
        <sz val="8"/>
        <rFont val="Arial"/>
        <family val="2"/>
      </rPr>
      <t>How many changes caused incidents</t>
    </r>
    <r>
      <rPr>
        <sz val="8"/>
        <rFont val="Arial"/>
        <family val="2"/>
      </rPr>
      <t xml:space="preserve">(including confidentiality, integrity and/or availability) in the production environment in the reference year? </t>
    </r>
  </si>
  <si>
    <t>How many end user-developed applications support critical processes including Microsoft Excel spreadsheets, Microsoft Access databases and other end user-developed tools? (per 31 December of reference year)</t>
  </si>
  <si>
    <t>How many data integrity incidents on critical IT systems occurred in the reference year?</t>
  </si>
  <si>
    <r>
      <t xml:space="preserve">How relevant are outsourced IT services (within and outside of the banking group) for critical activities in IT operations, IT development or IT security </t>
    </r>
    <r>
      <rPr>
        <sz val="8"/>
        <color theme="1"/>
        <rFont val="Arial"/>
        <family val="2"/>
      </rPr>
      <t>? (per 31 December of reference year)</t>
    </r>
  </si>
  <si>
    <t>HP-LSIs</t>
  </si>
  <si>
    <t>How many critical services are delivered by cloud providers to the entity? (e.g. as per 31 December of reference year)</t>
  </si>
  <si>
    <t>What was the total amount of monetary losses caused by unavailability or poor quality of outsourced services in the reference year (in thousand EUR)?</t>
  </si>
  <si>
    <t>Q.01</t>
  </si>
  <si>
    <t>Q.02</t>
  </si>
  <si>
    <t>Q.03</t>
  </si>
  <si>
    <t>Q.04</t>
  </si>
  <si>
    <t>Q.05</t>
  </si>
  <si>
    <t>Q.06</t>
  </si>
  <si>
    <t>Q.07</t>
  </si>
  <si>
    <t>Q.08</t>
  </si>
  <si>
    <t>Status van deze vraag
(verwijderd/ ongewijzigd / gewijzigd / nieuw)</t>
  </si>
  <si>
    <t>When taking a holistic view, how would you self-assess your intitutions level of control? (see tab 'Guidance' for reference)</t>
  </si>
  <si>
    <t>Has this topic been in scope of an independent audit?</t>
  </si>
  <si>
    <t>When was the last time this topic was in scope of an independent audit?</t>
  </si>
  <si>
    <t>Audit standard used</t>
  </si>
  <si>
    <t>Document (file) name of uploaded audit report</t>
  </si>
  <si>
    <t>Reference to chapter or page in the audit report related to this topic</t>
  </si>
  <si>
    <t>How many audit findings are there on this topic?</t>
  </si>
  <si>
    <t>How many audit findings are still open?</t>
  </si>
  <si>
    <t>Comment (optional)</t>
  </si>
  <si>
    <t>ICT and security risk management (EBA/GL/2019/04)</t>
  </si>
  <si>
    <t>Governance and strategy</t>
  </si>
  <si>
    <t>T.01</t>
  </si>
  <si>
    <t>A forward-looking, balanced IT strategy is defined, documented, periodically updated, approved by the management body and aligned with the business and risk strategies (Art. 5).</t>
  </si>
  <si>
    <t>ongewijzigd</t>
  </si>
  <si>
    <t>&lt;select an answer&gt;</t>
  </si>
  <si>
    <t>&lt;select an answer or select n.a.&gt;</t>
  </si>
  <si>
    <t>&lt;select or write an answer or select n.a.&gt;</t>
  </si>
  <si>
    <t>&lt;write an answer&gt;</t>
  </si>
  <si>
    <t>&lt;# of findings&gt;</t>
  </si>
  <si>
    <t>&lt;# of open findings&gt;</t>
  </si>
  <si>
    <t>T.02</t>
  </si>
  <si>
    <t>The institution has developed and maintained a set of policies, guidelines and procedures based on international well-recognised standards to support the IT strategy (Art. 6).</t>
  </si>
  <si>
    <t>gewijzigd</t>
  </si>
  <si>
    <t>T.03</t>
  </si>
  <si>
    <t>Clear roles and responsibilities for ICT functions and information security risk management, including those for the management body and its committees are implemented (Art. 2).</t>
  </si>
  <si>
    <t>T.04</t>
  </si>
  <si>
    <t>The IT and security risk management framework/policies stipulate governance and oversight requirements, risk ownership and accountability and ensure the IT resilience of the supervised entity. They are approved and periodically reviewed by the management body.</t>
  </si>
  <si>
    <t>nieuw</t>
  </si>
  <si>
    <t>T.05</t>
  </si>
  <si>
    <t>The institution ensures that sufficient IT-related capabilities, including IT risk, security, supplier management (human and technical resources) are available to support the IT strategy and objectives at optimal cost (Art. 3).</t>
  </si>
  <si>
    <t>ICT and security risk management framework</t>
  </si>
  <si>
    <t>T.06</t>
  </si>
  <si>
    <t>As part of IT risk identification &amp; assessment the institution conducts IT Risk assessments periodically and on occasion of major IT changes and IT outsourcing initiatives (e.g. BIA, PARP) (Art. 10).</t>
  </si>
  <si>
    <t>T.07</t>
  </si>
  <si>
    <t>IT risk procedures including risk identification, response selection and monitoring are effective. The organisation's risk appetite is taken into account (Art. 10).</t>
  </si>
  <si>
    <t>T.08</t>
  </si>
  <si>
    <t>The supervised entity maintains an overview of all identified IT risks (incl. findings from IT risk management and internal or external audit functions).</t>
  </si>
  <si>
    <t>T.09</t>
  </si>
  <si>
    <t>T.10</t>
  </si>
  <si>
    <t>All business functions and IT assets (incl. supporting processes and information assets) are classified based on their criticality (i.e. availability, integrity, confidentiality) (Art. 17).</t>
  </si>
  <si>
    <t>T.11</t>
  </si>
  <si>
    <t>The supervised entity has identified its risk profile in the financial sector with regard to Cybersecurity.</t>
  </si>
  <si>
    <t>T.12</t>
  </si>
  <si>
    <t>The institution has a documented ICT and Security Risk Management framework in place, which includes processes to define internal controls and monitor and report on the effectiveness of internal controls (Art. 13).</t>
  </si>
  <si>
    <t>T.13</t>
  </si>
  <si>
    <t>Policies and procedures for handling residual risk acceptance (namely for residual risks above the risk appetite) are in place. Reporting to senior management and sign-off by an independent function (e.g. IT risk officer) are sufficiently secured (Art. 11)</t>
  </si>
  <si>
    <t>Information security</t>
  </si>
  <si>
    <t>T.14</t>
  </si>
  <si>
    <t>The supervised entity has established information security policies and procedures in order to set the rules to protect the supervised entity’s information assets, in line with its strategy and risk appetite and are applicable to all employees and third parties accessing information (Art. 28).</t>
  </si>
  <si>
    <t>T.15</t>
  </si>
  <si>
    <t>Based on the procedures, the following basic principles/processes are implemented:
* Need to know and least privilege principle (only the minimum access rights strictly required to perform the job duties are assigned to the users);
* Segregation of duties;
* Joiners/ leavers/ move process
* Proper involvement of the information owner(s) (especially for access rights approvals);
* Enforcement of sufficiently robust authentication methods including among others adequate authentication requirements for standard, technical and privileged user accounts (e.g. password complexity, 2FA)
* Dedicated privileged access right management (incl. logging, monitoring, limited access, etc.);
* Regular access rights reviews (recertification), especially for critical systems (Art. 31).</t>
  </si>
  <si>
    <t>T.16</t>
  </si>
  <si>
    <t>Security reviews cover the logical security (e.g. application and operating system level) including penetration testing of the interfaces or applications treating sensitive information or having a large impact in case of compromise (Art. 31 &amp; 41).</t>
  </si>
  <si>
    <t>Nieuw</t>
  </si>
  <si>
    <t>T.17</t>
  </si>
  <si>
    <t>There are regular information security awareness trainings and information campaigns or initiatives in place to inform all employees and contractors on the safe use and protection of the institution's IT systems and the main IT security risks they should be aware of, including in particular cyber threats and their role in mitigating security breaches (Art. 49).</t>
  </si>
  <si>
    <t>T.18</t>
  </si>
  <si>
    <t>The institution has physical security controls, in line with the criticality of the area, to protect its premises, data centres and sensitive areas (e.g. technical areas hosting cabling, UPS, backup media, etc.) (Art. 33-35).</t>
  </si>
  <si>
    <t>T.19</t>
  </si>
  <si>
    <t>There are specific and stronger security requirements for privileged access to IT assets (e.g. jump server hosts, network devices, password vault for one-time use) (Art. 31c)</t>
  </si>
  <si>
    <t>T.20</t>
  </si>
  <si>
    <t>Patch and vulnerability management processes are developed and implemented (Art. 55).</t>
  </si>
  <si>
    <t>T.21</t>
  </si>
  <si>
    <t>Vulnerabilities are identified (incl. through periodical vulnerability scanning), centrally documented, analysed, classified and patched accordingly within an acceptable timeframe, in line with the IT systems’ criticality</t>
  </si>
  <si>
    <t>T.22</t>
  </si>
  <si>
    <t>The institution has implemented adequate measures to protect the IT systems from attacks either from the internet (e.g. cyber-attacks) or other external networks (e.g. traditional telecom connections with trusted partners). These include perimeter defence technologies like firewalls, IPS/IDS, web application firewalls, mail filters, antivirus and content scanner devices (Art. 39).</t>
  </si>
  <si>
    <t>T.23</t>
  </si>
  <si>
    <t>Network segmentation is in place and traffic between network segments / zones is appropriately controlled (Art. 36c)</t>
  </si>
  <si>
    <t>T.24</t>
  </si>
  <si>
    <t>The institution has implemented effective controls to log, monitor, review and correlate security events and promptly reacts in case of alerts (Art. 52).</t>
  </si>
  <si>
    <t>T.25</t>
  </si>
  <si>
    <t>Security events generating an alert are promptly managed/treated via a coordinated security incident management process (Art. 59).</t>
  </si>
  <si>
    <t>T.26</t>
  </si>
  <si>
    <t>A cybersecurity incident response plan, which describes how to react in case of a cybersecurity incident, incorporating lessons learned, is in place and regularly updated (Art. 59-60).</t>
  </si>
  <si>
    <t>T.27</t>
  </si>
  <si>
    <t>The supervised entity collaborates with external entities (e.g. external computer emergency teams - CERTs, governmental authorities, telecommunication providers or ISPs, etc.) whenever required to respond to common and global cybersecurity incidents.</t>
  </si>
  <si>
    <t>T.28</t>
  </si>
  <si>
    <t>Security tests (e.g. penetration tests) are conducted periodically and event-based where deemed necessary (Art. 43).</t>
  </si>
  <si>
    <t>ICT Operations management</t>
  </si>
  <si>
    <t>T.29</t>
  </si>
  <si>
    <t>The institution maintains an up-to-date inventory of their ICT assets (including ICT systems, network devices, databases, etc.). The ICT asset inventory stores the configuration of the ICT assets and the links and interdependencies between the different ICT assets (Art. 53).</t>
  </si>
  <si>
    <t>T.30</t>
  </si>
  <si>
    <t>The institution monitors and manages the life cycles of ICT assets, to ensure that they continue to meet and support business and risk management requirements. A process is in place to monitor whether ICT assets are supported by external or internal vendors and whether all relevant patches and upgrades are applied based on documented processes. The risks stemming from outdated or unsupported ICT assets are assessed and mitigated (Art. 55).</t>
  </si>
  <si>
    <t>T.31</t>
  </si>
  <si>
    <t>The institution has defined and implemented data and ICT systems backup and restoration procedures to ensure that they can be recovered as required. The scope and frequency of backups is set out in line with business recovery requirements and the criticality of the data and the ICT systems. Testing of the backup and restoration procedures is conducted on a periodic basis (Art. 57).</t>
  </si>
  <si>
    <t>T.32</t>
  </si>
  <si>
    <t>The institution has made sure that data and ICT system backups are stored securely and are sufficiently remote from the primary site so they are not exposed to the same risks (Art. 58).</t>
  </si>
  <si>
    <t>T.33</t>
  </si>
  <si>
    <t>A documented incident management process is in place, providing guidance on security incident management and escalation roles and responsibilities, the members of the crisis committee(s), the chain of command in case of security emergencies (Art. 59-60).</t>
  </si>
  <si>
    <t>Business continuity management</t>
  </si>
  <si>
    <t>T.34</t>
  </si>
  <si>
    <t>The institution has formally documented processes for analyzing, approving and treating business continuity risks in place (Art. 77).</t>
  </si>
  <si>
    <t>T.35</t>
  </si>
  <si>
    <t>The institution conducts business impact analysis (BIA) by analysing its exposure to severe business disruptions and assessing the potential impacts (including on confidentiality, integrity and availability), quantitatively and qualitatively, using internal and/or external data (Art. 78).
Art. 78</t>
  </si>
  <si>
    <t>T.36</t>
  </si>
  <si>
    <t>The institution has put Business Continuity Plans (BCPs) in place to ensure they can react appropriately to a range of different, potential failure scenarios and that they are able to recover the operations of their critical business activities after disruptions within a recovery time objective (RTO) and a recovery point objective (RPO) (Art.  81-82).</t>
  </si>
  <si>
    <t>T.37</t>
  </si>
  <si>
    <t>The institution has put response and recovery plans in place, based on the BIA and the scenarios in the BCPs. These plans should specify what conditions may 
prompt activation of the plans and what actions should be taken to ensure the availability, continuity and recovery of, at least, financial institutions’ critical ICT systems and ICT services (Art. 83).</t>
  </si>
  <si>
    <t>T.38</t>
  </si>
  <si>
    <t>The institution has an appropriately documented crisis management framework in place and regularly reviews plans, processes and procedures to enable the continuity and recovery of critical IT systems and services (including outsourced systems and services) from a range of realistic scenarios (e.g. loss of staff, loss of building(s), loss of external service provider(s), loss of IT system(s), cyber-attacks, etc.) (Art. 91).</t>
  </si>
  <si>
    <t>T.39</t>
  </si>
  <si>
    <t xml:space="preserve">For the critical activities and services, the supervised entity makes use of redundant and secure technical infrastructure (e.g. data centres (local and regional), load balancers monitoring/capacity solutions, denial of service solutions, etc.). </t>
  </si>
  <si>
    <t>T.40</t>
  </si>
  <si>
    <t>BCPs/response and recovery plans of critical business functions, supporting processes, information assets and their interdependencies (including those provided by third parties, where applicable) are tested at least annually (Art. 87).</t>
  </si>
  <si>
    <t>T.41</t>
  </si>
  <si>
    <t>For time-critical activities and processes that are outsourced, the supervised entity and the service provider have contingency plans that are coordinated with each other (Art. 79).</t>
  </si>
  <si>
    <t>Outsourcing arrangements (EBA/GL/2019/02)</t>
  </si>
  <si>
    <t>T.42</t>
  </si>
  <si>
    <t>The institution carries out a risk assessment prior to enaging into an outsourcings arrangement in which the following elements are included: I) the risks associated with sub-outsourcing, II) identification and classification of the relevant functions and related data and systems as regards their sensitivity and required security measures, III) analysis of the functions and related data and systems that are being considered for outsourcing (Art. 67-68).</t>
  </si>
  <si>
    <t>T.43</t>
  </si>
  <si>
    <t>For each outsourcing arrangement, there is a contract between the institution and the service provider, defining service levels and IT security requirements, such as standards for ensuring confidentiality, availability, integrity and agility of information/IT systems, but also operational and security incident handling procedures including escalation and reporting (Art. 74-75).</t>
  </si>
  <si>
    <t>T.44</t>
  </si>
  <si>
    <t>The institution has defined criteria and processes to identify, assess and monitor third party service providers and concentration (Art. 65-68).</t>
  </si>
  <si>
    <t>T.45</t>
  </si>
  <si>
    <t>The institution has an up to date register of outsourced services with at least the level of detail stated in section 11 of the EBA Guidelines on outsourcing arrangements (Art. 52-55).</t>
  </si>
  <si>
    <t>T.46</t>
  </si>
  <si>
    <t>The institution has made sure she is able to exit outsourcing arrangements without undue disruption to  business activities, without limiting compliance with regulatory requirements and without any detriment to the continuity and quality of its provision of services to clients (Art. 107).</t>
  </si>
  <si>
    <t>IT Risk Exposure Level Guidance</t>
  </si>
  <si>
    <t>Risk Level →</t>
  </si>
  <si>
    <t>1 (Lowest exposure)</t>
  </si>
  <si>
    <t>4 (Highest exposure)</t>
  </si>
  <si>
    <t>COMMENT</t>
  </si>
  <si>
    <t>RISK DEFINITION (EBA-GL-2017-05)</t>
  </si>
  <si>
    <t>Risk Category ↓</t>
  </si>
  <si>
    <r>
      <t xml:space="preserve">IT risk levels should be assessed by taking into account their </t>
    </r>
    <r>
      <rPr>
        <b/>
        <i/>
        <sz val="10"/>
        <color theme="5" tint="-0.249977111117893"/>
        <rFont val="Arial"/>
        <family val="2"/>
      </rPr>
      <t>inherent risks</t>
    </r>
    <r>
      <rPr>
        <i/>
        <sz val="10"/>
        <color theme="5" tint="-0.249977111117893"/>
        <rFont val="Arial"/>
        <family val="2"/>
      </rPr>
      <t xml:space="preserve"> and potential losses if these risks were to materialise.</t>
    </r>
  </si>
  <si>
    <t>The supervised entity would suffer no impact if IT systems were to be unavailable for an extended period. Additionally, the supervised entity has encountered no loss due to unplanned downtime of critical systems, and there are no critical findings.</t>
  </si>
  <si>
    <t>The supervised entity would suffer limited impact if IT systems were to be unavailable for an extended period. Additionally, the supervised entity has encountered negligible losses and a negligible number of hours of unplanned downtime.</t>
  </si>
  <si>
    <t>The supervised entity would suffer medium impact if IT systems were to be unavailable for an extended period.</t>
  </si>
  <si>
    <t>The supervised entity would suffer high impact if IT systems were to be unavailable for an extended period.</t>
  </si>
  <si>
    <t>Extended period is to be considered relative to the business activity</t>
  </si>
  <si>
    <t>The risk that performance and availability of ICT systems and data are adversely impacted, including the inability to timely recover the supervised entity’s services, due to a failure of ICT hardware or software components; weaknesses in ICT system management; or any other event.</t>
  </si>
  <si>
    <t>The supervised entity would suffer no/negligible impact in the event of unauthorized access because it does not hold sensitive data on its IT systems. Additionally, the supervised entity has encountered no incidents, no data breaches, and no critical findings.</t>
  </si>
  <si>
    <t>The supervised entity would suffer limited impact in case of unauthorized access because it holds limited sensitive data on its IT systems. Additionally, the supervised entity has encountered very low number of incidents and negligible losses due to data breaches.</t>
  </si>
  <si>
    <t>The supervised entity would suffer medium impact in case of unauthorized access because of sensitive data on its IT systems.</t>
  </si>
  <si>
    <t>The supervised entity would suffer high impact in case of unauthorized access because of sensitive data on its IT systems.</t>
  </si>
  <si>
    <t>Data are sensitive if being stolen, altered or destroyed, it impacts business, compliance or reputation</t>
  </si>
  <si>
    <t>The risk of unauthorised access to ICT systems and data from within or outside the supervised entity (e.g. cyber-attacks).</t>
  </si>
  <si>
    <t>There are no outsourced service providers (including intra-group) used by the supervised entity (i.e. no losses due to poor quality of outsourced services, no critical findings).</t>
  </si>
  <si>
    <t>There are a small number of non-key services outsourced to service providers, including intra-group. Additionally, only minor losses were caused by poor quality of key outsourced services.</t>
  </si>
  <si>
    <t>There are some key services outsourced to service providers (including intra-group).</t>
  </si>
  <si>
    <t>There are a large proportion of key services outsourced to service providers (including intra-group).</t>
  </si>
  <si>
    <t>Intra-group means a different legal entity than the supervised entity, but within the same group</t>
  </si>
  <si>
    <t>The risk that engaging a third party, or another Group entity (intra-group outsourcing), to provide ICT systems or related services adversely impacts the supervised entity’s performance and risk management.</t>
  </si>
  <si>
    <t>IT Risk control guidance</t>
  </si>
  <si>
    <t>Framework for self-assessment of level of control whilst taking into account relevant rules and regulation, best practices, market developments and industry standards.</t>
  </si>
  <si>
    <t>Strong control</t>
  </si>
  <si>
    <t>“Strong control”: there is no discernible risk of significant impact on the prudential elements of the group or its entities considering the management, organisation and controls. The level of risk management and control is high. The risk management and control framework is clearly defined and fully compatible with the nature and complexity of the institution’s activities.</t>
  </si>
  <si>
    <t>Adequate control</t>
  </si>
  <si>
    <t>“Adequate control”: there is a low risk of significant impact on the prudential elements of the group or its entities considering the management, organisation and controls. The level of risk management and control is acceptable. The risk management and control framework is adequately defined and sufficiently compatible with the nature and complexity of the institution’s activities.</t>
  </si>
  <si>
    <t>Weak control</t>
  </si>
  <si>
    <t>“Weak control”: there is a medium risk of significant impact on the prudential elements of the group or its entities considering the management, organisation and controls. The level of risk management and control are weak and need improvement. The risks are insufficiently mitigated and controlled, leaving too high a residual risk. The risk management and control framework is poorly defined or insufficiently compatible with the nature and complexity of the institution’s activities.</t>
  </si>
  <si>
    <t>Inadequate control</t>
  </si>
  <si>
    <t>“Inadequate control”: there is a high level of risk of significant impact on the prudential elements of the group or its entities considering the management, organisation and controls. The level of risk management and control is very low and needs drastic and/or immediate improvement. The risks are not or are inadequately mitigated and are poorly controlled. The risk management and control framework is not defined or not compatible with the nature and complexity of the institution’s activities.</t>
  </si>
  <si>
    <t>EBA Guidelines</t>
  </si>
  <si>
    <t>EBA Guidelines on ICT and security risk management (EBA/GL/2019/04)</t>
  </si>
  <si>
    <t>Link</t>
  </si>
  <si>
    <t>EBA Guidelines on outsourcing arrangements (EBA/GL/2019/02)</t>
  </si>
  <si>
    <t xml:space="preserve">
Term
</t>
  </si>
  <si>
    <t>Definition</t>
  </si>
  <si>
    <t>Source</t>
  </si>
  <si>
    <t xml:space="preserve">BIA (Business Impact Analysis)
</t>
  </si>
  <si>
    <t>Process of analysing activities and the effect that a business disruption might have upon them.</t>
  </si>
  <si>
    <t>ISO 22301:2012</t>
  </si>
  <si>
    <t xml:space="preserve">Business Continuity Plan (BCP)
</t>
  </si>
  <si>
    <t>Documented procedures that guide organizations to respond, recover, resume, and restore to a pre-defined level of operation following disruption.</t>
  </si>
  <si>
    <t>ISO 22301</t>
  </si>
  <si>
    <t xml:space="preserve">CERT (Computer Emergency Response Team)
</t>
  </si>
  <si>
    <t>A computer emergency response team (CERT) is an expert group that handles computer security incidents.</t>
  </si>
  <si>
    <t>Cloud computing</t>
  </si>
  <si>
    <t xml:space="preserve">Cloud computing is a model for enabling ubiquitous, convenient, on-demand network access to a shared pool of configurable computing resources (e. g., networks, servers, storage, applications and services) that can be rapidly provisioned and released with minimal management effort or service provider interaction.
</t>
  </si>
  <si>
    <t xml:space="preserve">EBA/CP/2017/06 </t>
  </si>
  <si>
    <t>Cloud-based service register</t>
  </si>
  <si>
    <t xml:space="preserve">Recommendations on outsourcing to cloud service providers - 4.2 Duty to adequately inform supervisors, point 4 on "updated register of information":
4. The outsourcing institution should maintain an updated register of information on all its material and non-material activities outsourced to cloud service providers at institution and group level. The outsourcing institution should make available to the competent authority, on request, a copy of the outsourcing agreement and related information recorded in that register, irrespective of whether or not the activity outsourced to a cloud service provider has been assessed by the institution as material.   
</t>
  </si>
  <si>
    <t xml:space="preserve">EBA/REC/2017/03
</t>
  </si>
  <si>
    <r>
      <rPr>
        <b/>
        <sz val="9"/>
        <color theme="1"/>
        <rFont val="Arial"/>
        <family val="2"/>
      </rPr>
      <t>Collateral optimisation services</t>
    </r>
    <r>
      <rPr>
        <sz val="9"/>
        <color theme="1"/>
        <rFont val="Arial"/>
        <family val="2"/>
      </rPr>
      <t xml:space="preserve"> </t>
    </r>
  </si>
  <si>
    <t xml:space="preserve">Services that are offered to match collateral supply and collateral demand for a given market participant and seek to enhance the efficiency of collateral use for the market participant based on algorithms and other tools employed by the service provider. Optimisation services may include a transaction component, whereby the service provider is authorised to automatically transfer, reposition or post collateral on behalf of the market participant. The use of collateral can be optimised in different ways. Multi-factor algorithms consider transaction costs, tax implications; cash balance thresholds, expected future demand, concentration issues and eligibility constraints of potential future counterparties. This allows to apply dynamic optimisation through algorithms such as “best to recall” (collateral in excess is recalled) and “best to substitute” (existing collateral is substituted with other eligible assets when this is deemed preferable).
</t>
  </si>
  <si>
    <t>ECB memo of 12 September 2016 on "Technological innovation in the financial sector"</t>
  </si>
  <si>
    <t>Critical System</t>
  </si>
  <si>
    <t xml:space="preserve">Critical ICT systems and services fulfil at least one of the following conditions:  
a. they support the core business operations and distribution channels (e.g. ATMs, internet and mobile banking) of the institution; 
b. they support essential governance processes and corporate functions, including risk management (e.g. risk management and treasury management systems);
c. they fall under special legal or regulatory requirements (if any) that impose heightened  availability, resilience, confidentiality or security requirements (e.g. data protection legislation or possible ‘Recovery Time Objectives’ (RTO, the maximum time within which a system or process must be restored after an incident) and ‘Recovery Point Objective’ (RPO, the maximum time period during which data can be lost in case of an incident)) for some systemically important services (if and where applicable));
d. they process or store confidential or sensitive data to which unauthorised access could significantly impact the institution’s reputation, financial results or the soundness and continuity of its business (e.g. databases with sensitive customer data); and/or
e. they provide base line functionalities that are vital for the adequate functioning of the institution (e.g. telecom and connectivity services, ICT and cyber security services).
</t>
  </si>
  <si>
    <t>EBA/GL/2017/07</t>
  </si>
  <si>
    <r>
      <t>Crowdfunding</t>
    </r>
    <r>
      <rPr>
        <i/>
        <sz val="9"/>
        <color theme="1"/>
        <rFont val="Arial"/>
        <family val="2"/>
      </rPr>
      <t xml:space="preserve"> </t>
    </r>
  </si>
  <si>
    <t>Crowdfunding is the practice of funding a project or venture by raising monetary contributions from a large number of people, today typically performed via internet-based systems.</t>
  </si>
  <si>
    <t>Cyber attack</t>
  </si>
  <si>
    <t xml:space="preserve">An attack, via cyberspace, targeting an enterprise’s use of cyberspace for the purpose of disrupting, disabling, destroying, or maliciously controlling a computing environment/infrastructure; or destroying the integrity of the data or stealing controlled information.
</t>
  </si>
  <si>
    <t>NIST, ISACA</t>
  </si>
  <si>
    <t xml:space="preserve">Disaster Recovery Plan (DRP)
</t>
  </si>
  <si>
    <t>Documented process or set of procedures to recover and protect a business IT infrastructure in the event of a disaster</t>
  </si>
  <si>
    <r>
      <rPr>
        <b/>
        <sz val="9"/>
        <color theme="1"/>
        <rFont val="Arial"/>
        <family val="2"/>
      </rPr>
      <t>Distributed ledger technologie</t>
    </r>
    <r>
      <rPr>
        <sz val="9"/>
        <color theme="1"/>
        <rFont val="Arial"/>
        <family val="2"/>
      </rPr>
      <t xml:space="preserve">s </t>
    </r>
  </si>
  <si>
    <t xml:space="preserve">Technologies that are understood to be included block chains, consensus ledgers and smart contracts, used in trading, post-trading (i.e. clearing and settlement), and/or cross-border payment arrangements. 
A distributed ledger is an asset database that can be shared across a network of multiple sites, geographies or institutions. All participants within the network can have their own identical copy of the ledger. Any changes to the ledger are reflected in all copies in minutes or seconds. The security and accuracy of the assets stored in the ledger are maintained cryptographically through the use of ‘keys’ and signatures to control who can do what within the shared ledger. Entries to the ledger can be updated by one, some or all of the participants, according to rules agreed by the network. Due to the fact that distributed ledgers no longer require a central authority and their application beyond payments from where DLTs started (bitcoin and other virtual currencies), they might have a larger disruptive potential than other innovations.
</t>
  </si>
  <si>
    <t xml:space="preserve">End User Computing
</t>
  </si>
  <si>
    <t>The ability of end users to design and implement their own information system utilizing computer software products. Some examples of end-user tools are based on EXCEL or ACCESS files.</t>
  </si>
  <si>
    <t>COBIT</t>
  </si>
  <si>
    <t xml:space="preserve">End-of-life </t>
  </si>
  <si>
    <t xml:space="preserve">A term used with respect to a product supplied to customers, indicating that the product is in the end of its useful life, and the vendor stops marketing, selling, or rework sustaining it. The vendor may simply intend to limit or end support for the product.
</t>
  </si>
  <si>
    <t>First Line of Defence</t>
  </si>
  <si>
    <t xml:space="preserve">The first line of defence is the front-line employees who must understand their roles and responsibilities with regard to processing transactions and who must follow a systematic risk process and apply internal controls and other risk responses to treat the risks associated with those transactions.
</t>
  </si>
  <si>
    <t>Golden source</t>
  </si>
  <si>
    <t xml:space="preserve">A single authoritative source for risk data per each type of risk in order to generate accurate and reliable risk data to meet normal and stress/crisis reporting accuracy requirements. Data should be aggregated on a largely automated basis so as to minimise the probability of errors. Golden sources mean data which can be trusted because they are well-defined, complete and accurate information.  Front-office or back office IT applications where exposures and positions are managed, but more often the accounting system is recognised as a golden source 
</t>
  </si>
  <si>
    <t>BCBS 239</t>
  </si>
  <si>
    <t>IAM (Identity Access Management)</t>
  </si>
  <si>
    <t xml:space="preserve">Identity and access management (IAM) is a framework for business processes that facilitates the management of electronic or digital identities. The framework includes the organizational policies for managing digital identity as well as the technologies needed to support identity management
</t>
  </si>
  <si>
    <r>
      <rPr>
        <b/>
        <sz val="9"/>
        <color theme="1"/>
        <rFont val="Arial"/>
        <family val="2"/>
      </rPr>
      <t>Instant payments</t>
    </r>
    <r>
      <rPr>
        <sz val="9"/>
        <color theme="1"/>
        <rFont val="Arial"/>
        <family val="2"/>
      </rPr>
      <t xml:space="preserve"> </t>
    </r>
  </si>
  <si>
    <t xml:space="preserve">Instant payments are resulting in immediate or close-to-immediate interbank clearing of transactions and crediting of the payee’s account. Instant payments require instant clearing. </t>
  </si>
  <si>
    <t>IT availability and continuity risks</t>
  </si>
  <si>
    <t xml:space="preserve">The risk that performance and availability of IT systems and data are adversely impacted, including the inability to timely recover the institution’s services, due to a failure of IT hardware or software components; weaknesses in IT system management; or any other event.
</t>
  </si>
  <si>
    <t xml:space="preserve">Estimated costs for the functioning and the development of the IT, covering both ‘run’ IT, meaning the ongoing costs of operating and maintaining the current IT systems and services, and ‘change’ meaning the development and the implementation of new IT systems (business application and IT infrastructure) and services , including the enterprise’s portfolio of IT-enabled investment programmes
An IT budget should be segmented to include the following: support /maintenance of the IT environment, network and infrastructure, hardware, software, cloud services, backup, disaster recovery and business continuity, projects, miscellaneous/IT emergencies.
</t>
  </si>
  <si>
    <t xml:space="preserve">The risk arising from the inability of the institution to manage IT system changes in a timely and controlled manner, in particular for large and complex change programmes.
</t>
  </si>
  <si>
    <t xml:space="preserve">IT data integrity risk
</t>
  </si>
  <si>
    <t xml:space="preserve">The risk that data stored and processed by ICT systems are incomplete, inaccurate or inconsistent across different ICT systems, for example as a result of weak or absent ICT controls during the different phases of the ICT data life cycle (i.e. designing the data architecture, building the data model and/or data dictionaries, verifying data inputs, controlling data extractions, transfers and processing, including rendered data outputs), impairing the ability of an institution to provide services and produce (risk) management and financial information in a correct and timely manner.
</t>
  </si>
  <si>
    <t xml:space="preserve">The risk that engaging a third party, or another Group entity (intra-group outsourcing), to provide ICT systems or related services adversely impacts the institution’s performance and risk management.
</t>
  </si>
  <si>
    <r>
      <rPr>
        <b/>
        <sz val="9"/>
        <color theme="1"/>
        <rFont val="Arial"/>
        <family val="2"/>
      </rPr>
      <t>IT risk</t>
    </r>
    <r>
      <rPr>
        <sz val="9"/>
        <color theme="1"/>
        <rFont val="Arial"/>
        <family val="2"/>
      </rPr>
      <t xml:space="preserve"> </t>
    </r>
  </si>
  <si>
    <t xml:space="preserve">The risk of loss, material or potential, due to breach of confidentiality, failure of integrity of systems and data, unavailability of systems and data, and inability to change IT within reasonable time and costs when the environment or business requirements change (i.e. agility)”
</t>
  </si>
  <si>
    <t xml:space="preserve">The risk of unauthorised access to IT systems and data from within or outside the institution (e.g. cyber-attacks).
</t>
  </si>
  <si>
    <t>IT services</t>
  </si>
  <si>
    <t xml:space="preserve">Services provided by IT systems to one or more internal or external users. Examples include data entry, data storage, data processing and reporting services, but also monitoring, business and decision support services. 
An IT Service is based on the use of Information Technology and supports the customer’s business processes. It is made up from a combination of people, processes and technology and should be defined in a Service Level Agreement.
</t>
  </si>
  <si>
    <t>EBA/GL/2017/07; COBIT &amp; ITIL</t>
  </si>
  <si>
    <t>IT system</t>
  </si>
  <si>
    <t xml:space="preserve">IT set-up as part of a mechanism or an interconnecting network that support the operations of an institution.
</t>
  </si>
  <si>
    <t>Malware (malicious software)</t>
  </si>
  <si>
    <t xml:space="preserve">Any program or file that is harmful to a computer user, that includes computer viruses, worms, Trojan horses and spyware.
</t>
  </si>
  <si>
    <t>Materiality assessment</t>
  </si>
  <si>
    <t xml:space="preserve">Recommendations on outsourcing to cloud service providers - 4.1 Materiality assessment:
Outsourcing institutions should, prior to any outsourcing of their activities, assess which activities should be considered as material. Institutions should perform this assessment of activities’ materiality on the basis of guideline 1(f) of the CEBS guidelines and, as regards outsourcing to cloud service providers in particular, taking into account all of the following:
(a) the criticality and inherent risk profile of the activities to be outsourced, i.e. are they activities that are critical to the business continuity/viability of the institution and its obligations to customers;
(b) the direct operational impact of outages, and related legal and reputational risks;
(c) the impact that any disruption of the activity might have on the institution’s revenue prospects;
(d) the potential impact that a confidentiality breach or failure of data integrity could have on the institution and its customers.
</t>
  </si>
  <si>
    <t xml:space="preserve">MTPD (maximum tolerable period of disruption)
</t>
  </si>
  <si>
    <t>The maximum tolerable period of disruption (MTPD) of a process designates the time frame in which the process must be recovered so that the organisation does not enter a phase in which their ability to survive is threatened in the short-term or long-term.</t>
  </si>
  <si>
    <t>BSI-Standard 100-4</t>
  </si>
  <si>
    <r>
      <t>Peer-to-peer</t>
    </r>
    <r>
      <rPr>
        <sz val="9"/>
        <color theme="1"/>
        <rFont val="Arial"/>
        <family val="2"/>
      </rPr>
      <t xml:space="preserve"> </t>
    </r>
    <r>
      <rPr>
        <b/>
        <sz val="9"/>
        <color theme="1"/>
        <rFont val="Arial"/>
        <family val="2"/>
      </rPr>
      <t xml:space="preserve">(P2P) </t>
    </r>
  </si>
  <si>
    <t xml:space="preserve">Peer-to-peer lending is the practice of lending money to individuals or businesses through online services that match lenders directly with borrowers. </t>
  </si>
  <si>
    <t>Robo advice</t>
  </si>
  <si>
    <t>Financial advice providing portfolio management services online with minimal human intervention through automated investment solutions based on algorithms. Robo-advice presents investors with an interesting value proposition, including price reductions as much as 70 percent for some services</t>
  </si>
  <si>
    <t>RPO (recovery point objective)</t>
  </si>
  <si>
    <t xml:space="preserve">Point to which information used must be restored to enable the activity to operate on resumption.
</t>
  </si>
  <si>
    <t>RTO (recovery time objective)</t>
  </si>
  <si>
    <t xml:space="preserve">The recovery time objective (RTO) specifies the time in which the process is intended to be recovered. The time frame specified for the RTO must be lower than the maximum tolerable period of disruption MTPD.
</t>
  </si>
  <si>
    <t>Second Line of Defence</t>
  </si>
  <si>
    <t xml:space="preserve">The second line of defence is the enterprise’s compliance and risk functions that provide independent oversight of the risk management activities of the first line of defence.
</t>
  </si>
  <si>
    <t xml:space="preserve">Security event
</t>
  </si>
  <si>
    <t>An occurrence (e.g., an auditable event or flag) considered to have potential security implications to the system or its environment that may require further action (noting, investigating, or reacting).</t>
  </si>
  <si>
    <t>NIST</t>
  </si>
  <si>
    <t xml:space="preserve">Security Information and event management (SIEM)
</t>
  </si>
  <si>
    <t xml:space="preserve">Application that provides the ability to gather relevant data from security components and audit logs to pop up alerts based on customised rules. </t>
  </si>
  <si>
    <t xml:space="preserve">Security Operations Centre (SOC)
</t>
  </si>
  <si>
    <t xml:space="preserve">A centralized unit that deals with security issues on an organizational and technical level. A SOC is equipped for monitoring IT security and managing IT security incident. </t>
  </si>
  <si>
    <t xml:space="preserve">SSM Countries
</t>
  </si>
  <si>
    <t xml:space="preserve">All euro area countries participate automatically in the SSM. 
A list of all EU member using the euro is available at https://www.ecb.europa.eu/euro/intro/html/map.en.html
</t>
  </si>
  <si>
    <t>Euro area</t>
  </si>
  <si>
    <t xml:space="preserve">Supervisory Reporting
</t>
  </si>
  <si>
    <t xml:space="preserve">Supervisory reporting includes all the regular submission to the supervisor: COREP, FINREP, STE and STE-equivalent (as NPL reporting).
</t>
  </si>
  <si>
    <t xml:space="preserve">Type 1 Audit
</t>
  </si>
  <si>
    <t>A Type 1 report describes the procedures and controls that have been installed at a specific point in time.</t>
  </si>
  <si>
    <t xml:space="preserve">Type 2 Audit
</t>
  </si>
  <si>
    <t xml:space="preserve">A Type 1 report describes the procedures and controls that have been installed and provides evidence about how those controls have been operated over a period of time.
</t>
  </si>
  <si>
    <t>ITRC Q.01</t>
  </si>
  <si>
    <t>ITRC Q.02</t>
  </si>
  <si>
    <t>ITRC Q.03</t>
  </si>
  <si>
    <t>ITRC Q.04</t>
  </si>
  <si>
    <t>Answer control</t>
  </si>
  <si>
    <t>Question</t>
  </si>
  <si>
    <t>Cyber threats</t>
  </si>
  <si>
    <t>Frequency</t>
  </si>
  <si>
    <t>Yes/No</t>
  </si>
  <si>
    <t>Risk exposure</t>
  </si>
  <si>
    <t>Yes - Type 1 audit</t>
  </si>
  <si>
    <t>n.a.</t>
  </si>
  <si>
    <t>Never reviewed</t>
  </si>
  <si>
    <t>Yes</t>
  </si>
  <si>
    <t>1 (best score)</t>
  </si>
  <si>
    <t>Yes - Type 2 audit</t>
  </si>
  <si>
    <t>ISAE 3402</t>
  </si>
  <si>
    <t>Annually</t>
  </si>
  <si>
    <t>No</t>
  </si>
  <si>
    <t>Yes - Type N/A</t>
  </si>
  <si>
    <t>SOC 1 after 1/1/2018 (using SSAE18)</t>
  </si>
  <si>
    <t>Quarterly</t>
  </si>
  <si>
    <t>SOC 1 before 2018 (=SSAE16)</t>
  </si>
  <si>
    <t>Monthly</t>
  </si>
  <si>
    <t>4 (worst score)</t>
  </si>
  <si>
    <t>ISAE 3000</t>
  </si>
  <si>
    <t>SOC 2</t>
  </si>
  <si>
    <t>SOC 3</t>
  </si>
  <si>
    <t>SOC for cyber-security</t>
  </si>
  <si>
    <t>SOC for vendor supply chains</t>
  </si>
  <si>
    <t>ISO 27001</t>
  </si>
  <si>
    <t>Please answer all questions or select 'n.a.' from the drop-down</t>
  </si>
  <si>
    <t>1. Not important</t>
  </si>
  <si>
    <t>2. On-line importance increasing</t>
  </si>
  <si>
    <t>3. Already very important</t>
  </si>
  <si>
    <t>4. Critical</t>
  </si>
  <si>
    <t>1. Basic - Minor configurations</t>
  </si>
  <si>
    <t>2. Low - Some customisation</t>
  </si>
  <si>
    <t>3. Medium - Heavily customised</t>
  </si>
  <si>
    <t>4. High - Complex and proprietary</t>
  </si>
  <si>
    <t>1. Fully outsourced</t>
  </si>
  <si>
    <t>2. Largely outsourced</t>
  </si>
  <si>
    <t>3. Partically outsourced</t>
  </si>
  <si>
    <t>4. All in-house</t>
  </si>
  <si>
    <t>0=Never</t>
  </si>
  <si>
    <t>0=Never reviewed</t>
  </si>
  <si>
    <t>1=Annualy</t>
  </si>
  <si>
    <t>2=Quarterly</t>
  </si>
  <si>
    <t>3=Monthly</t>
  </si>
  <si>
    <t>4=Other/Irregular</t>
  </si>
  <si>
    <t>0% Not aligned</t>
  </si>
  <si>
    <t>1-33% Alignment</t>
  </si>
  <si>
    <t>34-66% Alingment</t>
  </si>
  <si>
    <t>67-99% Alignment</t>
  </si>
  <si>
    <t>100% Alignment</t>
  </si>
  <si>
    <t>Full</t>
  </si>
  <si>
    <t>Simplified for HP-LSIs</t>
  </si>
  <si>
    <t>Simplified for Non-HP LSIs</t>
  </si>
  <si>
    <t>Full RC</t>
  </si>
  <si>
    <t>Simplified 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</si>
</sst>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7">
    <numFmt numFmtId="42" formatCode="_ &quot;€&quot;\ * #,##0_ ;_ &quot;€&quot;\ * \-#,##0_ ;_ &quot;€&quot;\ * &quot;-&quot;_ ;_ @_ "/>
    <numFmt numFmtId="164" formatCode="#.#&quot; data breach incident(s) &quot;\ ;;0\ &quot; data breach incidents &quot;\ "/>
    <numFmt numFmtId="165" formatCode="#.#&quot; critical finding(s) &quot;\ ;;0\ &quot; critical findings &quot;\ "/>
    <numFmt numFmtId="166" formatCode="#.#&quot; time(s) &quot;\ ;;0\ &quot; times &quot;\ "/>
    <numFmt numFmtId="167" formatCode="#.#&quot; hour(s) &quot;\ ;;0\ &quot; hours &quot;\ "/>
    <numFmt numFmtId="168" formatCode="#.#&quot; change(s) &quot;\ ;;0\ &quot; changes &quot;\ "/>
    <numFmt numFmtId="169" formatCode="#.#&quot; change(s) lead to issues &quot;\ ;;0\ &quot; changes lead to issues &quot;\ "/>
    <numFmt numFmtId="170" formatCode="#.#&quot;% &quot;\ ;;0\ &quot;% &quot;\ "/>
    <numFmt numFmtId="171" formatCode="#.#&quot;  end-user app(s) &quot;\ ;;0\ &quot;  end-user apps &quot;\ "/>
    <numFmt numFmtId="172" formatCode="#.#&quot; data integrity incident(s) &quot;\ ;;0\ &quot; data integrity incidents &quot;\ "/>
    <numFmt numFmtId="173" formatCode="#.#&quot; critical cloud IT system(s) &quot;\ ;;0\ &quot; critical cloud IT systems &quot;"/>
    <numFmt numFmtId="174" formatCode="#.#&quot; EOL system(s) &quot;\ ;;0\ &quot; EOL systems &quot;\ "/>
    <numFmt numFmtId="175" formatCode="&quot;€&quot;#&quot;K of losses&quot;;;&quot;€0k of losses&quot;"/>
    <numFmt numFmtId="176" formatCode="#\ &quot;Y/N not selected&quot;"/>
    <numFmt numFmtId="177" formatCode="#\ &quot;ML not selected&quot;"/>
    <numFmt numFmtId="178" formatCode="#\ &quot;explanations not provided&quot;"/>
    <numFmt numFmtId="179" formatCode="mmmm\ yyyy"/>
    <numFmt numFmtId="180" formatCode="d\ mmmm\ yyyy"/>
    <numFmt numFmtId="181" formatCode="&quot;€&quot;##.###&quot;K&quot;;;&quot;€0K&quot;"/>
    <numFmt numFmtId="182" formatCode="&quot;€&quot;##.###&quot;k&quot;;;&quot;€0k&quot;"/>
    <numFmt numFmtId="183" formatCode="#.#&quot; third party(ies) &quot;\ ;;0\ &quot; third parties &quot;\ "/>
    <numFmt numFmtId="184" formatCode="#.#&quot; IT system(s) &quot;\ ;;0\ &quot; IT systems &quot;"/>
    <numFmt numFmtId="185" formatCode="#.#&quot; hour(s) exceeding business agreements&quot;\ ;;0\ &quot; hours exceeding business agreements &quot;\ "/>
    <numFmt numFmtId="186" formatCode="#.#&quot; EOL system(s) to be replaced&quot;\ ;;0\ &quot; EOL systems to be replaced&quot;\ "/>
    <numFmt numFmtId="187" formatCode="#.#&quot; EOL system(s) with migration plan&quot;\ ;;0\ &quot; EOL systems with migration plan&quot;\ "/>
    <numFmt numFmtId="188" formatCode="#.#&quot; day(s) &quot;\ ;;0\ &quot; days &quot;\ "/>
    <numFmt numFmtId="189" formatCode="#.#&quot; external company(ies) &quot;\ ;;0\ &quot; external companies &quot;\ "/>
    <numFmt numFmtId="190" formatCode="&quot;€&quot;\ #,##0"/>
    <numFmt numFmtId="191" formatCode="#,##0_ ;\-#,##0\ "/>
    <numFmt numFmtId="192" formatCode="#\ &quot;times&quot;"/>
    <numFmt numFmtId="193" formatCode="#\ &quot;critical findings&quot;"/>
    <numFmt numFmtId="194" formatCode="#\ &quot;unplanned downtimes&quot;"/>
    <numFmt numFmtId="195" formatCode="#\ &quot;EOL systems&quot;"/>
    <numFmt numFmtId="196" formatCode="#\ &quot;viruses&quot;"/>
    <numFmt numFmtId="197" formatCode="#\ &quot;spyware&quot;"/>
    <numFmt numFmtId="198" formatCode="#\ &quot;Phishing attacks&quot;"/>
    <numFmt numFmtId="199" formatCode="#\ &quot;firmware hacks&quot;"/>
    <numFmt numFmtId="200" formatCode="#\ &quot;IP spoofings&quot;"/>
    <numFmt numFmtId="201" formatCode="#\ &quot;ransomware attacks&quot;"/>
    <numFmt numFmtId="202" formatCode="#\ &quot;social engineering attacks&quot;"/>
    <numFmt numFmtId="203" formatCode="#\ &quot;DDoS-attacks&quot;"/>
    <numFmt numFmtId="204" formatCode="#\ &quot;overdue remediation actions&quot;"/>
    <numFmt numFmtId="205" formatCode="#\ &quot;registered incidents&quot;"/>
    <numFmt numFmtId="206" formatCode="#\ &quot;reported incidents&quot;"/>
    <numFmt numFmtId="207" formatCode="#\ &quot;data breach incidents&quot;"/>
    <numFmt numFmtId="208" formatCode="#\ &quot;times a year&quot;"/>
    <numFmt numFmtId="209" formatCode="#\ &quot;penetration tests&quot;"/>
    <numFmt numFmtId="210" formatCode="#\ &quot;red teaming tests&quot;"/>
    <numFmt numFmtId="211" formatCode="#\ &quot;outsourcing contracts&quot;"/>
    <numFmt numFmtId="212" formatCode="#\ &quot;IT outsourcing contracts&quot;"/>
    <numFmt numFmtId="213" formatCode="#\ &quot;cloud providers&quot;"/>
    <numFmt numFmtId="214" formatCode="#\ &quot;security reviews/test&quot;"/>
    <numFmt numFmtId="215" formatCode="#\ &quot;incidents&quot;"/>
    <numFmt numFmtId="216" formatCode="#\ &quot;board member(s)&quot;"/>
    <numFmt numFmtId="217" formatCode="#\ &quot;critical IT system(s)&quot;"/>
    <numFmt numFmtId="218" formatCode="#\ &quot;FTE&quot;"/>
    <numFmt numFmtId="219" formatCode="#\ &quot;other attacks&quot;"/>
  </numFmts>
  <fonts count="75">
    <font>
      <sz val="11"/>
      <color theme="1"/>
      <name val="Calibri"/>
      <family val="2"/>
      <scheme val="minor"/>
    </font>
    <font>
      <b/>
      <sz val="11"/>
      <color theme="0"/>
      <name val="Calibri"/>
      <family val="2"/>
      <charset val="238"/>
      <scheme val="minor"/>
    </font>
    <font>
      <sz val="10"/>
      <name val="Arial"/>
      <family val="2"/>
    </font>
    <font>
      <sz val="12"/>
      <color theme="1"/>
      <name val="Calibri"/>
      <family val="2"/>
      <scheme val="minor"/>
    </font>
    <font>
      <sz val="11"/>
      <color indexed="8"/>
      <name val="Calibri"/>
      <family val="2"/>
    </font>
    <font>
      <sz val="11"/>
      <color theme="1"/>
      <name val="Calibri"/>
      <family val="2"/>
      <scheme val="minor"/>
    </font>
    <font>
      <sz val="8"/>
      <color theme="1"/>
      <name val="Arial"/>
      <family val="2"/>
    </font>
    <font>
      <sz val="8"/>
      <color theme="0" tint="-0.499984740745262"/>
      <name val="Arial"/>
      <family val="2"/>
    </font>
    <font>
      <sz val="8"/>
      <color theme="1"/>
      <name val="Calibri"/>
      <family val="2"/>
      <scheme val="minor"/>
    </font>
    <font>
      <b/>
      <sz val="8"/>
      <color theme="1"/>
      <name val="Calibri"/>
      <family val="2"/>
      <scheme val="minor"/>
    </font>
    <font>
      <sz val="8"/>
      <color theme="0" tint="-0.499984740745262"/>
      <name val="Calibri"/>
      <family val="2"/>
      <scheme val="minor"/>
    </font>
    <font>
      <b/>
      <sz val="10"/>
      <color theme="0"/>
      <name val="Arial"/>
      <family val="2"/>
    </font>
    <font>
      <sz val="8"/>
      <name val="Arial"/>
      <family val="2"/>
    </font>
    <font>
      <sz val="10"/>
      <color theme="0"/>
      <name val="Arial"/>
      <family val="2"/>
    </font>
    <font>
      <u/>
      <sz val="11"/>
      <color theme="10"/>
      <name val="Calibri"/>
      <family val="2"/>
      <scheme val="minor"/>
    </font>
    <font>
      <b/>
      <sz val="9"/>
      <color theme="1"/>
      <name val="Arial"/>
      <family val="2"/>
    </font>
    <font>
      <sz val="9"/>
      <name val="Arial"/>
      <family val="2"/>
    </font>
    <font>
      <b/>
      <sz val="9"/>
      <color theme="0"/>
      <name val="Arial"/>
      <family val="2"/>
    </font>
    <font>
      <sz val="9"/>
      <color theme="1"/>
      <name val="Arial"/>
      <family val="2"/>
    </font>
    <font>
      <b/>
      <sz val="9"/>
      <name val="Arial"/>
      <family val="2"/>
    </font>
    <font>
      <i/>
      <sz val="9"/>
      <color theme="1"/>
      <name val="Arial"/>
      <family val="2"/>
    </font>
    <font>
      <sz val="10"/>
      <color theme="1"/>
      <name val="Calibri"/>
      <family val="2"/>
      <scheme val="minor"/>
    </font>
    <font>
      <b/>
      <sz val="8"/>
      <color theme="0"/>
      <name val="Calibri"/>
      <family val="2"/>
      <scheme val="minor"/>
    </font>
    <font>
      <sz val="8"/>
      <color theme="0"/>
      <name val="Calibri"/>
      <family val="2"/>
      <scheme val="minor"/>
    </font>
    <font>
      <sz val="8"/>
      <color theme="0" tint="-0.34998626667073579"/>
      <name val="Arial"/>
      <family val="2"/>
    </font>
    <font>
      <b/>
      <sz val="8"/>
      <color theme="0"/>
      <name val="Arial"/>
      <family val="2"/>
    </font>
    <font>
      <b/>
      <sz val="8"/>
      <color theme="0" tint="-0.499984740745262"/>
      <name val="Arial"/>
      <family val="2"/>
    </font>
    <font>
      <sz val="8"/>
      <color theme="0"/>
      <name val="Arial"/>
      <family val="2"/>
    </font>
    <font>
      <sz val="10"/>
      <color theme="0" tint="-0.499984740745262"/>
      <name val="Arial"/>
      <family val="2"/>
    </font>
    <font>
      <b/>
      <sz val="10"/>
      <color theme="0" tint="-0.499984740745262"/>
      <name val="Arial"/>
      <family val="2"/>
    </font>
    <font>
      <b/>
      <sz val="11"/>
      <color theme="1"/>
      <name val="Calibri"/>
      <family val="2"/>
      <scheme val="minor"/>
    </font>
    <font>
      <sz val="11"/>
      <color theme="0"/>
      <name val="Calibri"/>
      <family val="2"/>
      <scheme val="minor"/>
    </font>
    <font>
      <sz val="10"/>
      <color theme="1"/>
      <name val="Arial"/>
      <family val="2"/>
    </font>
    <font>
      <b/>
      <sz val="11"/>
      <color theme="1"/>
      <name val="Arial"/>
      <family val="2"/>
    </font>
    <font>
      <i/>
      <sz val="10"/>
      <color theme="1"/>
      <name val="Arial"/>
      <family val="2"/>
    </font>
    <font>
      <b/>
      <sz val="10"/>
      <color theme="1"/>
      <name val="Arial"/>
      <family val="2"/>
    </font>
    <font>
      <i/>
      <sz val="10"/>
      <color theme="5" tint="-0.249977111117893"/>
      <name val="Arial"/>
      <family val="2"/>
    </font>
    <font>
      <b/>
      <i/>
      <sz val="10"/>
      <color theme="5" tint="-0.249977111117893"/>
      <name val="Arial"/>
      <family val="2"/>
    </font>
    <font>
      <i/>
      <sz val="10"/>
      <color theme="0" tint="-0.499984740745262"/>
      <name val="Arial"/>
      <family val="2"/>
    </font>
    <font>
      <b/>
      <sz val="10"/>
      <color theme="1"/>
      <name val="Calibri"/>
      <family val="2"/>
      <scheme val="minor"/>
    </font>
    <font>
      <sz val="9"/>
      <color rgb="FF79477E"/>
      <name val="Arial"/>
      <family val="2"/>
    </font>
    <font>
      <b/>
      <sz val="12"/>
      <name val="Arial"/>
      <family val="2"/>
    </font>
    <font>
      <b/>
      <i/>
      <sz val="9"/>
      <color theme="0" tint="-0.499984740745262"/>
      <name val="Arial"/>
      <family val="2"/>
    </font>
    <font>
      <b/>
      <sz val="9"/>
      <color theme="0" tint="-0.499984740745262"/>
      <name val="Arial"/>
      <family val="2"/>
    </font>
    <font>
      <sz val="9"/>
      <color theme="0" tint="-0.499984740745262"/>
      <name val="Arial"/>
      <family val="2"/>
    </font>
    <font>
      <sz val="9"/>
      <color theme="3"/>
      <name val="Arial"/>
      <family val="2"/>
    </font>
    <font>
      <b/>
      <sz val="9"/>
      <color theme="3"/>
      <name val="Arial"/>
      <family val="2"/>
    </font>
    <font>
      <sz val="9"/>
      <color theme="8"/>
      <name val="Arial"/>
      <family val="2"/>
    </font>
    <font>
      <b/>
      <sz val="9"/>
      <color theme="8"/>
      <name val="Arial"/>
      <family val="2"/>
    </font>
    <font>
      <sz val="9"/>
      <color theme="4"/>
      <name val="Arial"/>
      <family val="2"/>
    </font>
    <font>
      <b/>
      <sz val="9"/>
      <color theme="4"/>
      <name val="Arial"/>
      <family val="2"/>
    </font>
    <font>
      <b/>
      <sz val="8"/>
      <color rgb="FFFF0000"/>
      <name val="Arial"/>
      <family val="2"/>
    </font>
    <font>
      <sz val="9"/>
      <color rgb="FFFF0000"/>
      <name val="Arial"/>
      <family val="2"/>
    </font>
    <font>
      <i/>
      <sz val="9"/>
      <color rgb="FFFF0000"/>
      <name val="Arial"/>
      <family val="2"/>
    </font>
    <font>
      <strike/>
      <sz val="8"/>
      <name val="Arial"/>
      <family val="2"/>
    </font>
    <font>
      <sz val="8"/>
      <name val="Calibri"/>
      <family val="2"/>
      <scheme val="minor"/>
    </font>
    <font>
      <b/>
      <sz val="8"/>
      <name val="Arial"/>
      <family val="2"/>
    </font>
    <font>
      <b/>
      <u/>
      <sz val="11"/>
      <name val="Calibri"/>
      <family val="2"/>
      <scheme val="minor"/>
    </font>
    <font>
      <sz val="8"/>
      <color rgb="FFFF0000"/>
      <name val="Arial"/>
      <family val="2"/>
    </font>
    <font>
      <b/>
      <sz val="8"/>
      <color theme="1"/>
      <name val="Arial"/>
      <family val="2"/>
    </font>
    <font>
      <b/>
      <sz val="8"/>
      <color theme="0" tint="-0.499984740745262"/>
      <name val="Calibri"/>
      <family val="2"/>
      <scheme val="minor"/>
    </font>
    <font>
      <b/>
      <sz val="8"/>
      <name val="Calibri"/>
      <family val="2"/>
      <scheme val="minor"/>
    </font>
    <font>
      <i/>
      <sz val="9"/>
      <name val="Arial"/>
      <family val="2"/>
    </font>
    <font>
      <sz val="10"/>
      <color theme="0" tint="-0.499984740745262"/>
      <name val="Calibri"/>
      <family val="2"/>
      <scheme val="minor"/>
    </font>
    <font>
      <sz val="8"/>
      <color theme="1"/>
      <name val="Verdana"/>
      <family val="2"/>
    </font>
    <font>
      <sz val="10"/>
      <name val="Segoe UI"/>
      <family val="2"/>
    </font>
    <font>
      <b/>
      <sz val="8"/>
      <name val="Verdana"/>
      <family val="2"/>
    </font>
    <font>
      <b/>
      <sz val="11"/>
      <name val="Verdana"/>
      <family val="2"/>
    </font>
    <font>
      <sz val="8"/>
      <name val="Verdana"/>
      <family val="2"/>
    </font>
    <font>
      <sz val="11"/>
      <color theme="1"/>
      <name val="Arial"/>
      <family val="2"/>
    </font>
    <font>
      <sz val="11"/>
      <color theme="0" tint="-0.499984740745262"/>
      <name val="Arial"/>
      <family val="2"/>
    </font>
    <font>
      <b/>
      <sz val="8"/>
      <color theme="1"/>
      <name val="Verdana"/>
      <family val="2"/>
    </font>
    <font>
      <i/>
      <sz val="8"/>
      <name val="Arial"/>
      <family val="2"/>
    </font>
    <font>
      <sz val="8"/>
      <color theme="0"/>
      <name val="Verdana"/>
      <family val="2"/>
    </font>
    <font>
      <b/>
      <i/>
      <sz val="9"/>
      <name val="Arial"/>
      <family val="2"/>
    </font>
  </fonts>
  <fills count="25">
    <fill>
      <patternFill patternType="none"/>
    </fill>
    <fill>
      <patternFill patternType="gray125"/>
    </fill>
    <fill>
      <patternFill patternType="solid">
        <fgColor rgb="FFA5A5A5"/>
      </patternFill>
    </fill>
    <fill>
      <patternFill patternType="solid">
        <fgColor theme="0"/>
        <bgColor indexed="64"/>
      </patternFill>
    </fill>
    <fill>
      <patternFill patternType="solid">
        <fgColor theme="3" tint="0.79998168889431442"/>
        <bgColor indexed="64"/>
      </patternFill>
    </fill>
    <fill>
      <patternFill patternType="solid">
        <fgColor theme="4"/>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0" tint="-0.34998626667073579"/>
        <bgColor indexed="64"/>
      </patternFill>
    </fill>
    <fill>
      <patternFill patternType="solid">
        <fgColor theme="8"/>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92D050"/>
        <bgColor indexed="64"/>
      </patternFill>
    </fill>
    <fill>
      <patternFill patternType="solid">
        <fgColor rgb="FFFFCC66"/>
        <bgColor indexed="64"/>
      </patternFill>
    </fill>
    <fill>
      <patternFill patternType="solid">
        <fgColor rgb="FFFF9966"/>
        <bgColor indexed="64"/>
      </patternFill>
    </fill>
    <fill>
      <patternFill patternType="solid">
        <fgColor theme="5" tint="0.79998168889431442"/>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rgb="FFE7F0F9"/>
        <bgColor indexed="64"/>
      </patternFill>
    </fill>
    <fill>
      <patternFill patternType="solid">
        <fgColor rgb="FFEFF5FB"/>
        <bgColor indexed="64"/>
      </patternFill>
    </fill>
    <fill>
      <patternFill patternType="solid">
        <fgColor theme="9" tint="0.59999389629810485"/>
        <bgColor indexed="64"/>
      </patternFill>
    </fill>
    <fill>
      <patternFill patternType="solid">
        <fgColor theme="4" tint="0.79998168889431442"/>
        <bgColor indexed="64"/>
      </patternFill>
    </fill>
  </fills>
  <borders count="140">
    <border>
      <left/>
      <right/>
      <top/>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indexed="64"/>
      </left>
      <right style="hair">
        <color indexed="64"/>
      </right>
      <top style="hair">
        <color indexed="64"/>
      </top>
      <bottom style="thin">
        <color indexed="64"/>
      </bottom>
      <diagonal/>
    </border>
    <border>
      <left style="hair">
        <color auto="1"/>
      </left>
      <right style="hair">
        <color auto="1"/>
      </right>
      <top style="hair">
        <color auto="1"/>
      </top>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auto="1"/>
      </right>
      <top style="thin">
        <color auto="1"/>
      </top>
      <bottom style="thin">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hair">
        <color auto="1"/>
      </left>
      <right style="hair">
        <color auto="1"/>
      </right>
      <top/>
      <bottom/>
      <diagonal/>
    </border>
    <border>
      <left style="thin">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thin">
        <color auto="1"/>
      </right>
      <top/>
      <bottom style="thin">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hair">
        <color indexed="64"/>
      </left>
      <right style="dashed">
        <color indexed="64"/>
      </right>
      <top style="hair">
        <color indexed="64"/>
      </top>
      <bottom/>
      <diagonal/>
    </border>
    <border>
      <left style="thin">
        <color indexed="64"/>
      </left>
      <right style="hair">
        <color auto="1"/>
      </right>
      <top style="thin">
        <color indexed="64"/>
      </top>
      <bottom style="hair">
        <color auto="1"/>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style="medium">
        <color indexed="64"/>
      </right>
      <top style="thin">
        <color indexed="64"/>
      </top>
      <bottom style="thin">
        <color indexed="64"/>
      </bottom>
      <diagonal/>
    </border>
    <border>
      <left style="hair">
        <color auto="1"/>
      </left>
      <right style="thin">
        <color indexed="64"/>
      </right>
      <top/>
      <bottom/>
      <diagonal/>
    </border>
    <border>
      <left/>
      <right style="hair">
        <color auto="1"/>
      </right>
      <top style="thin">
        <color indexed="64"/>
      </top>
      <bottom style="hair">
        <color auto="1"/>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auto="1"/>
      </left>
      <right style="hair">
        <color auto="1"/>
      </right>
      <top/>
      <bottom style="hair">
        <color auto="1"/>
      </bottom>
      <diagonal/>
    </border>
    <border>
      <left style="hair">
        <color indexed="64"/>
      </left>
      <right style="hair">
        <color indexed="64"/>
      </right>
      <top/>
      <bottom style="dotted">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thin">
        <color indexed="64"/>
      </left>
      <right style="hair">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style="thin">
        <color theme="0" tint="-0.34998626667073579"/>
      </left>
      <right/>
      <top style="thin">
        <color indexed="64"/>
      </top>
      <bottom style="thin">
        <color indexed="64"/>
      </bottom>
      <diagonal/>
    </border>
    <border>
      <left style="thin">
        <color indexed="64"/>
      </left>
      <right/>
      <top style="thin">
        <color indexed="64"/>
      </top>
      <bottom/>
      <diagonal/>
    </border>
    <border>
      <left style="thin">
        <color theme="3"/>
      </left>
      <right/>
      <top style="thin">
        <color indexed="64"/>
      </top>
      <bottom style="thin">
        <color theme="0" tint="-0.499984740745262"/>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theme="8"/>
      </left>
      <right/>
      <top style="thin">
        <color indexed="64"/>
      </top>
      <bottom/>
      <diagonal/>
    </border>
    <border>
      <left style="thin">
        <color indexed="64"/>
      </left>
      <right/>
      <top/>
      <bottom/>
      <diagonal/>
    </border>
    <border>
      <left style="thin">
        <color theme="4"/>
      </left>
      <right/>
      <top style="thin">
        <color indexed="64"/>
      </top>
      <bottom/>
      <diagonal/>
    </border>
    <border>
      <left style="thin">
        <color theme="0" tint="-0.34998626667073579"/>
      </left>
      <right/>
      <top style="thin">
        <color indexed="64"/>
      </top>
      <bottom/>
      <diagonal/>
    </border>
    <border>
      <left style="thin">
        <color theme="0" tint="-0.34998626667073579"/>
      </left>
      <right/>
      <top/>
      <bottom style="thin">
        <color indexed="64"/>
      </bottom>
      <diagonal/>
    </border>
    <border>
      <left style="medium">
        <color indexed="64"/>
      </left>
      <right style="thin">
        <color indexed="64"/>
      </right>
      <top/>
      <bottom/>
      <diagonal/>
    </border>
    <border>
      <left style="thin">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auto="1"/>
      </left>
      <right style="hair">
        <color auto="1"/>
      </right>
      <top style="medium">
        <color indexed="64"/>
      </top>
      <bottom style="hair">
        <color auto="1"/>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style="hair">
        <color indexed="64"/>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right style="medium">
        <color indexed="64"/>
      </right>
      <top style="hair">
        <color indexed="64"/>
      </top>
      <bottom/>
      <diagonal/>
    </border>
    <border>
      <left style="hair">
        <color auto="1"/>
      </left>
      <right style="hair">
        <color auto="1"/>
      </right>
      <top style="medium">
        <color indexed="64"/>
      </top>
      <bottom style="medium">
        <color indexed="64"/>
      </bottom>
      <diagonal/>
    </border>
    <border>
      <left style="hair">
        <color auto="1"/>
      </left>
      <right style="medium">
        <color indexed="64"/>
      </right>
      <top style="medium">
        <color indexed="64"/>
      </top>
      <bottom style="medium">
        <color indexed="64"/>
      </bottom>
      <diagonal/>
    </border>
    <border>
      <left style="medium">
        <color indexed="64"/>
      </left>
      <right style="hair">
        <color auto="1"/>
      </right>
      <top style="medium">
        <color indexed="64"/>
      </top>
      <bottom/>
      <diagonal/>
    </border>
    <border>
      <left style="hair">
        <color auto="1"/>
      </left>
      <right style="hair">
        <color auto="1"/>
      </right>
      <top style="medium">
        <color indexed="64"/>
      </top>
      <bottom/>
      <diagonal/>
    </border>
    <border>
      <left style="hair">
        <color indexed="64"/>
      </left>
      <right style="medium">
        <color indexed="64"/>
      </right>
      <top style="medium">
        <color indexed="64"/>
      </top>
      <bottom/>
      <diagonal/>
    </border>
    <border>
      <left style="hair">
        <color indexed="64"/>
      </left>
      <right/>
      <top style="medium">
        <color indexed="64"/>
      </top>
      <bottom style="medium">
        <color indexed="64"/>
      </bottom>
      <diagonal/>
    </border>
    <border>
      <left/>
      <right style="medium">
        <color indexed="64"/>
      </right>
      <top/>
      <bottom style="hair">
        <color indexed="64"/>
      </bottom>
      <diagonal/>
    </border>
    <border>
      <left/>
      <right/>
      <top style="medium">
        <color indexed="64"/>
      </top>
      <bottom style="hair">
        <color indexed="64"/>
      </bottom>
      <diagonal/>
    </border>
    <border>
      <left/>
      <right style="hair">
        <color indexed="64"/>
      </right>
      <top style="hair">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hair">
        <color auto="1"/>
      </left>
      <right style="medium">
        <color indexed="64"/>
      </right>
      <top style="medium">
        <color indexed="64"/>
      </top>
      <bottom style="hair">
        <color auto="1"/>
      </bottom>
      <diagonal/>
    </border>
    <border>
      <left style="hair">
        <color auto="1"/>
      </left>
      <right style="medium">
        <color indexed="64"/>
      </right>
      <top style="hair">
        <color auto="1"/>
      </top>
      <bottom style="hair">
        <color auto="1"/>
      </bottom>
      <diagonal/>
    </border>
    <border>
      <left style="hair">
        <color auto="1"/>
      </left>
      <right style="medium">
        <color indexed="64"/>
      </right>
      <top style="hair">
        <color auto="1"/>
      </top>
      <bottom style="medium">
        <color indexed="64"/>
      </bottom>
      <diagonal/>
    </border>
    <border>
      <left style="hair">
        <color auto="1"/>
      </left>
      <right style="medium">
        <color indexed="64"/>
      </right>
      <top/>
      <bottom style="hair">
        <color auto="1"/>
      </bottom>
      <diagonal/>
    </border>
    <border>
      <left style="hair">
        <color auto="1"/>
      </left>
      <right style="medium">
        <color indexed="64"/>
      </right>
      <top style="hair">
        <color auto="1"/>
      </top>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diagonal/>
    </border>
    <border>
      <left style="hair">
        <color indexed="64"/>
      </left>
      <right/>
      <top style="hair">
        <color indexed="64"/>
      </top>
      <bottom/>
      <diagonal/>
    </border>
    <border>
      <left style="hair">
        <color auto="1"/>
      </left>
      <right/>
      <top/>
      <bottom style="thin">
        <color auto="1"/>
      </bottom>
      <diagonal/>
    </border>
    <border>
      <left style="hair">
        <color auto="1"/>
      </left>
      <right/>
      <top/>
      <bottom/>
      <diagonal/>
    </border>
    <border>
      <left style="hair">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dashed">
        <color indexed="64"/>
      </top>
      <bottom style="dashed">
        <color indexed="64"/>
      </bottom>
      <diagonal/>
    </border>
    <border>
      <left style="medium">
        <color indexed="64"/>
      </left>
      <right/>
      <top style="dashed">
        <color indexed="64"/>
      </top>
      <bottom style="medium">
        <color indexed="64"/>
      </bottom>
      <diagonal/>
    </border>
    <border>
      <left style="medium">
        <color indexed="64"/>
      </left>
      <right style="hair">
        <color auto="1"/>
      </right>
      <top/>
      <bottom/>
      <diagonal/>
    </border>
    <border>
      <left style="hair">
        <color auto="1"/>
      </left>
      <right style="medium">
        <color indexed="64"/>
      </right>
      <top/>
      <bottom/>
      <diagonal/>
    </border>
    <border>
      <left/>
      <right style="hair">
        <color auto="1"/>
      </right>
      <top/>
      <bottom/>
      <diagonal/>
    </border>
    <border>
      <left style="hair">
        <color indexed="64"/>
      </left>
      <right style="hair">
        <color indexed="64"/>
      </right>
      <top/>
      <bottom style="medium">
        <color indexed="64"/>
      </bottom>
      <diagonal/>
    </border>
    <border>
      <left style="thin">
        <color rgb="FFBCBDBC"/>
      </left>
      <right style="thin">
        <color rgb="FFBCBDBC"/>
      </right>
      <top style="thin">
        <color rgb="FFBCBDBC"/>
      </top>
      <bottom style="thin">
        <color rgb="FFBCBDBC"/>
      </bottom>
      <diagonal/>
    </border>
    <border>
      <left style="medium">
        <color indexed="64"/>
      </left>
      <right style="hair">
        <color auto="1"/>
      </right>
      <top/>
      <bottom style="medium">
        <color indexed="64"/>
      </bottom>
      <diagonal/>
    </border>
    <border>
      <left style="hair">
        <color auto="1"/>
      </left>
      <right style="medium">
        <color indexed="64"/>
      </right>
      <top/>
      <bottom style="medium">
        <color indexed="64"/>
      </bottom>
      <diagonal/>
    </border>
    <border>
      <left/>
      <right style="medium">
        <color indexed="64"/>
      </right>
      <top style="medium">
        <color indexed="64"/>
      </top>
      <bottom style="medium">
        <color indexed="64"/>
      </bottom>
      <diagonal/>
    </border>
    <border>
      <left style="hair">
        <color auto="1"/>
      </left>
      <right/>
      <top/>
      <bottom style="medium">
        <color indexed="64"/>
      </bottom>
      <diagonal/>
    </border>
    <border>
      <left style="hair">
        <color auto="1"/>
      </left>
      <right/>
      <top style="medium">
        <color indexed="64"/>
      </top>
      <bottom style="hair">
        <color auto="1"/>
      </bottom>
      <diagonal/>
    </border>
    <border>
      <left style="hair">
        <color auto="1"/>
      </left>
      <right/>
      <top/>
      <bottom style="hair">
        <color auto="1"/>
      </bottom>
      <diagonal/>
    </border>
    <border>
      <left/>
      <right style="hair">
        <color auto="1"/>
      </right>
      <top style="medium">
        <color indexed="64"/>
      </top>
      <bottom style="medium">
        <color indexed="64"/>
      </bottom>
      <diagonal/>
    </border>
    <border>
      <left/>
      <right style="hair">
        <color auto="1"/>
      </right>
      <top style="medium">
        <color indexed="64"/>
      </top>
      <bottom style="hair">
        <color auto="1"/>
      </bottom>
      <diagonal/>
    </border>
    <border>
      <left/>
      <right style="hair">
        <color auto="1"/>
      </right>
      <top/>
      <bottom style="hair">
        <color auto="1"/>
      </bottom>
      <diagonal/>
    </border>
    <border>
      <left/>
      <right style="hair">
        <color auto="1"/>
      </right>
      <top style="hair">
        <color auto="1"/>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top style="thin">
        <color theme="0"/>
      </top>
      <bottom style="thin">
        <color theme="0"/>
      </bottom>
      <diagonal/>
    </border>
    <border>
      <left style="thin">
        <color indexed="64"/>
      </left>
      <right style="thin">
        <color theme="4"/>
      </right>
      <top style="thin">
        <color indexed="64"/>
      </top>
      <bottom/>
      <diagonal/>
    </border>
    <border>
      <left style="medium">
        <color indexed="64"/>
      </left>
      <right style="medium">
        <color indexed="64"/>
      </right>
      <top/>
      <bottom style="thin">
        <color indexed="64"/>
      </bottom>
      <diagonal/>
    </border>
    <border>
      <left/>
      <right style="hair">
        <color auto="1"/>
      </right>
      <top/>
      <bottom style="medium">
        <color indexed="64"/>
      </bottom>
      <diagonal/>
    </border>
    <border>
      <left style="medium">
        <color indexed="64"/>
      </left>
      <right style="hair">
        <color auto="1"/>
      </right>
      <top style="medium">
        <color indexed="64"/>
      </top>
      <bottom style="medium">
        <color indexed="64"/>
      </bottom>
      <diagonal/>
    </border>
  </borders>
  <cellStyleXfs count="11">
    <xf numFmtId="0" fontId="0" fillId="0" borderId="0"/>
    <xf numFmtId="0" fontId="1" fillId="2" borderId="1" applyNumberFormat="0" applyAlignment="0" applyProtection="0"/>
    <xf numFmtId="0" fontId="2" fillId="0" borderId="0"/>
    <xf numFmtId="0" fontId="2" fillId="0" borderId="0"/>
    <xf numFmtId="0" fontId="3" fillId="0" borderId="0"/>
    <xf numFmtId="0" fontId="4" fillId="0" borderId="0" applyNumberFormat="0" applyFill="0" applyBorder="0" applyProtection="0"/>
    <xf numFmtId="9" fontId="5" fillId="0" borderId="0" applyFont="0" applyFill="0" applyBorder="0" applyAlignment="0" applyProtection="0"/>
    <xf numFmtId="9" fontId="2" fillId="0" borderId="0" applyFill="0" applyBorder="0" applyAlignment="0" applyProtection="0"/>
    <xf numFmtId="0" fontId="14" fillId="0" borderId="0" applyNumberFormat="0" applyFill="0" applyBorder="0" applyAlignment="0" applyProtection="0"/>
    <xf numFmtId="0" fontId="65" fillId="3" borderId="0">
      <alignment vertical="center"/>
    </xf>
    <xf numFmtId="3" fontId="2" fillId="20" borderId="122" applyFont="0">
      <alignment horizontal="right" vertical="center"/>
      <protection locked="0"/>
    </xf>
  </cellStyleXfs>
  <cellXfs count="545">
    <xf numFmtId="0" fontId="0" fillId="0" borderId="0" xfId="0"/>
    <xf numFmtId="0" fontId="8" fillId="3" borderId="0" xfId="0" applyFont="1" applyFill="1"/>
    <xf numFmtId="0" fontId="10" fillId="3" borderId="0" xfId="0" applyFont="1" applyFill="1"/>
    <xf numFmtId="0" fontId="7" fillId="3" borderId="5" xfId="0" applyFont="1" applyFill="1" applyBorder="1" applyAlignment="1" applyProtection="1">
      <alignment horizontal="left" vertical="center" wrapText="1"/>
      <protection locked="0"/>
    </xf>
    <xf numFmtId="164" fontId="7" fillId="3" borderId="4" xfId="0" applyNumberFormat="1" applyFont="1" applyFill="1" applyBorder="1" applyAlignment="1" applyProtection="1">
      <alignment horizontal="center" vertical="center" wrapText="1"/>
      <protection locked="0"/>
    </xf>
    <xf numFmtId="165" fontId="7" fillId="3" borderId="5" xfId="0" applyNumberFormat="1" applyFont="1" applyFill="1" applyBorder="1" applyAlignment="1" applyProtection="1">
      <alignment horizontal="center" vertical="center" wrapText="1"/>
      <protection locked="0"/>
    </xf>
    <xf numFmtId="167" fontId="7" fillId="0" borderId="4" xfId="0" applyNumberFormat="1" applyFont="1" applyBorder="1" applyAlignment="1" applyProtection="1">
      <alignment horizontal="center" vertical="center" wrapText="1" shrinkToFit="1"/>
      <protection locked="0"/>
    </xf>
    <xf numFmtId="165" fontId="7" fillId="3" borderId="5" xfId="0" applyNumberFormat="1" applyFont="1" applyFill="1" applyBorder="1" applyAlignment="1" applyProtection="1">
      <alignment horizontal="center" vertical="center" wrapText="1" shrinkToFit="1"/>
      <protection locked="0"/>
    </xf>
    <xf numFmtId="168" fontId="7" fillId="3" borderId="4" xfId="0" applyNumberFormat="1" applyFont="1" applyFill="1" applyBorder="1" applyAlignment="1" applyProtection="1">
      <alignment horizontal="center" vertical="center" wrapText="1"/>
      <protection locked="0"/>
    </xf>
    <xf numFmtId="169" fontId="7" fillId="3" borderId="4" xfId="0" applyNumberFormat="1" applyFont="1" applyFill="1" applyBorder="1" applyAlignment="1" applyProtection="1">
      <alignment horizontal="center" vertical="center" wrapText="1"/>
      <protection locked="0"/>
    </xf>
    <xf numFmtId="170" fontId="7" fillId="3" borderId="4" xfId="6" applyNumberFormat="1" applyFont="1" applyFill="1" applyBorder="1" applyAlignment="1" applyProtection="1">
      <alignment horizontal="center" vertical="center" wrapText="1"/>
      <protection locked="0"/>
    </xf>
    <xf numFmtId="172" fontId="7" fillId="3" borderId="4" xfId="0" applyNumberFormat="1" applyFont="1" applyFill="1" applyBorder="1" applyAlignment="1" applyProtection="1">
      <alignment horizontal="center" vertical="center" wrapText="1"/>
      <protection locked="0"/>
    </xf>
    <xf numFmtId="174" fontId="7"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lignment horizontal="left" vertical="top" wrapText="1"/>
    </xf>
    <xf numFmtId="0" fontId="7" fillId="3" borderId="4" xfId="0" applyFont="1" applyFill="1" applyBorder="1" applyAlignment="1" applyProtection="1">
      <alignment horizontal="left" vertical="top" wrapText="1"/>
      <protection locked="0"/>
    </xf>
    <xf numFmtId="0" fontId="6" fillId="3" borderId="31" xfId="0" applyFont="1" applyFill="1" applyBorder="1" applyAlignment="1">
      <alignment horizontal="left" vertical="top"/>
    </xf>
    <xf numFmtId="0" fontId="6" fillId="3" borderId="22" xfId="0" applyFont="1" applyFill="1" applyBorder="1" applyAlignment="1">
      <alignment horizontal="left" vertical="top" wrapText="1"/>
    </xf>
    <xf numFmtId="0" fontId="7" fillId="3" borderId="22" xfId="0" applyFont="1" applyFill="1" applyBorder="1" applyAlignment="1" applyProtection="1">
      <alignment horizontal="left" vertical="top" wrapText="1"/>
      <protection locked="0"/>
    </xf>
    <xf numFmtId="0" fontId="6" fillId="3" borderId="17" xfId="0" applyFont="1" applyFill="1" applyBorder="1" applyAlignment="1">
      <alignment horizontal="left" vertical="top"/>
    </xf>
    <xf numFmtId="0" fontId="6" fillId="3" borderId="18" xfId="0" applyFont="1" applyFill="1" applyBorder="1" applyAlignment="1">
      <alignment horizontal="left" vertical="top"/>
    </xf>
    <xf numFmtId="0" fontId="6" fillId="3" borderId="5" xfId="0" applyFont="1" applyFill="1" applyBorder="1" applyAlignment="1">
      <alignment horizontal="left" vertical="top" wrapText="1"/>
    </xf>
    <xf numFmtId="0" fontId="7" fillId="3" borderId="5" xfId="0" applyFont="1" applyFill="1" applyBorder="1" applyAlignment="1" applyProtection="1">
      <alignment horizontal="left" vertical="top" wrapText="1"/>
      <protection locked="0"/>
    </xf>
    <xf numFmtId="0" fontId="7" fillId="0" borderId="22" xfId="0" applyFont="1" applyBorder="1" applyAlignment="1" applyProtection="1">
      <alignment horizontal="center" vertical="center" wrapText="1"/>
      <protection locked="0"/>
    </xf>
    <xf numFmtId="171" fontId="7" fillId="3" borderId="22" xfId="0" applyNumberFormat="1" applyFont="1" applyFill="1" applyBorder="1" applyAlignment="1" applyProtection="1">
      <alignment horizontal="center" vertical="center" wrapText="1"/>
      <protection locked="0"/>
    </xf>
    <xf numFmtId="0" fontId="21" fillId="3" borderId="0" xfId="0" applyFont="1" applyFill="1"/>
    <xf numFmtId="0" fontId="11" fillId="5" borderId="6" xfId="0" applyFont="1" applyFill="1" applyBorder="1" applyAlignment="1">
      <alignment vertical="center"/>
    </xf>
    <xf numFmtId="0" fontId="11" fillId="5" borderId="6" xfId="0" applyFont="1" applyFill="1" applyBorder="1" applyAlignment="1">
      <alignment horizontal="center" vertical="center" wrapText="1"/>
    </xf>
    <xf numFmtId="0" fontId="11" fillId="5" borderId="30" xfId="0" applyFont="1" applyFill="1" applyBorder="1" applyAlignment="1">
      <alignment horizontal="center" vertical="center" wrapText="1"/>
    </xf>
    <xf numFmtId="0" fontId="11" fillId="5" borderId="6" xfId="0" applyFont="1" applyFill="1" applyBorder="1" applyAlignment="1">
      <alignment horizontal="center" vertical="center"/>
    </xf>
    <xf numFmtId="0" fontId="18" fillId="3" borderId="0" xfId="0" applyFont="1" applyFill="1"/>
    <xf numFmtId="0" fontId="17" fillId="5" borderId="3" xfId="0" applyFont="1" applyFill="1" applyBorder="1" applyAlignment="1">
      <alignment vertical="center" wrapText="1"/>
    </xf>
    <xf numFmtId="0" fontId="6" fillId="3" borderId="37" xfId="0" applyFont="1" applyFill="1" applyBorder="1" applyAlignment="1">
      <alignment horizontal="left" vertical="top"/>
    </xf>
    <xf numFmtId="0" fontId="6" fillId="3" borderId="38" xfId="0" applyFont="1" applyFill="1" applyBorder="1" applyAlignment="1">
      <alignment horizontal="left" vertical="top"/>
    </xf>
    <xf numFmtId="0" fontId="6" fillId="3" borderId="39" xfId="0" applyFont="1" applyFill="1" applyBorder="1" applyAlignment="1">
      <alignment horizontal="left" vertical="top"/>
    </xf>
    <xf numFmtId="0" fontId="27" fillId="5" borderId="14" xfId="0" applyFont="1" applyFill="1" applyBorder="1" applyAlignment="1">
      <alignment vertical="center"/>
    </xf>
    <xf numFmtId="0" fontId="6" fillId="0" borderId="0" xfId="0" applyFont="1"/>
    <xf numFmtId="0" fontId="7" fillId="3" borderId="24" xfId="0" applyFont="1" applyFill="1" applyBorder="1" applyAlignment="1" applyProtection="1">
      <alignment vertical="center"/>
      <protection locked="0"/>
    </xf>
    <xf numFmtId="0" fontId="7" fillId="3" borderId="45" xfId="0" applyFont="1" applyFill="1" applyBorder="1" applyAlignment="1" applyProtection="1">
      <alignment vertical="center"/>
      <protection locked="0"/>
    </xf>
    <xf numFmtId="0" fontId="28" fillId="3" borderId="6" xfId="0" applyFont="1" applyFill="1" applyBorder="1" applyAlignment="1">
      <alignment horizontal="center" vertical="center" wrapText="1"/>
    </xf>
    <xf numFmtId="0" fontId="8" fillId="0" borderId="0" xfId="0" applyFont="1"/>
    <xf numFmtId="0" fontId="22" fillId="5" borderId="13" xfId="0" applyFont="1" applyFill="1" applyBorder="1" applyAlignment="1">
      <alignment vertical="center"/>
    </xf>
    <xf numFmtId="0" fontId="22" fillId="5" borderId="14" xfId="0" applyFont="1" applyFill="1" applyBorder="1" applyAlignment="1">
      <alignment vertical="center"/>
    </xf>
    <xf numFmtId="0" fontId="22" fillId="5" borderId="21" xfId="0" applyFont="1" applyFill="1" applyBorder="1" applyAlignment="1">
      <alignment vertical="center"/>
    </xf>
    <xf numFmtId="0" fontId="12" fillId="3" borderId="4" xfId="0" applyFont="1" applyFill="1" applyBorder="1" applyAlignment="1">
      <alignment horizontal="left" vertical="center" wrapText="1"/>
    </xf>
    <xf numFmtId="0" fontId="0" fillId="3" borderId="0" xfId="0" applyFill="1"/>
    <xf numFmtId="0" fontId="32" fillId="0" borderId="0" xfId="0" applyFont="1"/>
    <xf numFmtId="0" fontId="32" fillId="0" borderId="0" xfId="0" applyFont="1" applyAlignment="1">
      <alignment vertical="center"/>
    </xf>
    <xf numFmtId="0" fontId="35" fillId="6" borderId="63" xfId="0" applyFont="1" applyFill="1" applyBorder="1" applyAlignment="1">
      <alignment horizontal="center" vertical="center"/>
    </xf>
    <xf numFmtId="0" fontId="32" fillId="0" borderId="65" xfId="0" applyFont="1" applyBorder="1" applyAlignment="1">
      <alignmen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3" xfId="0" applyFont="1" applyBorder="1" applyAlignment="1">
      <alignment horizontal="center" vertical="center" wrapText="1"/>
    </xf>
    <xf numFmtId="0" fontId="38" fillId="0" borderId="3" xfId="0" applyFont="1" applyBorder="1" applyAlignment="1">
      <alignment horizontal="center" vertical="center" wrapText="1"/>
    </xf>
    <xf numFmtId="0" fontId="40" fillId="3" borderId="0" xfId="2" applyFont="1" applyFill="1" applyAlignment="1">
      <alignment vertical="center"/>
    </xf>
    <xf numFmtId="0" fontId="40" fillId="3" borderId="0" xfId="2" applyFont="1" applyFill="1" applyAlignment="1">
      <alignment horizontal="right" vertical="center"/>
    </xf>
    <xf numFmtId="0" fontId="40" fillId="3" borderId="0" xfId="2" applyFont="1" applyFill="1" applyAlignment="1">
      <alignment horizontal="center" vertical="center"/>
    </xf>
    <xf numFmtId="0" fontId="15" fillId="0" borderId="0" xfId="0" applyFont="1" applyAlignment="1">
      <alignment vertical="center"/>
    </xf>
    <xf numFmtId="179" fontId="41" fillId="3" borderId="0" xfId="2" applyNumberFormat="1" applyFont="1" applyFill="1" applyAlignment="1">
      <alignment horizontal="center" vertical="center"/>
    </xf>
    <xf numFmtId="0" fontId="43" fillId="3" borderId="12" xfId="2" applyFont="1" applyFill="1" applyBorder="1" applyAlignment="1">
      <alignment horizontal="center" vertical="center" wrapText="1"/>
    </xf>
    <xf numFmtId="0" fontId="43" fillId="3" borderId="13" xfId="2" applyFont="1" applyFill="1" applyBorder="1" applyAlignment="1">
      <alignment horizontal="center" vertical="center" wrapText="1"/>
    </xf>
    <xf numFmtId="0" fontId="43" fillId="3" borderId="13" xfId="2" applyFont="1" applyFill="1" applyBorder="1" applyAlignment="1">
      <alignment horizontal="right" vertical="center" wrapText="1"/>
    </xf>
    <xf numFmtId="0" fontId="43" fillId="3" borderId="14" xfId="2" applyFont="1" applyFill="1" applyBorder="1" applyAlignment="1">
      <alignment horizontal="center" vertical="center"/>
    </xf>
    <xf numFmtId="0" fontId="40" fillId="0" borderId="0" xfId="2" applyFont="1" applyAlignment="1">
      <alignment vertical="center"/>
    </xf>
    <xf numFmtId="0" fontId="43" fillId="3" borderId="14" xfId="2" applyFont="1" applyFill="1" applyBorder="1" applyAlignment="1">
      <alignment vertical="center"/>
    </xf>
    <xf numFmtId="0" fontId="45" fillId="3" borderId="71" xfId="2" applyFont="1" applyFill="1" applyBorder="1" applyAlignment="1">
      <alignment horizontal="right" vertical="center"/>
    </xf>
    <xf numFmtId="0" fontId="47" fillId="3" borderId="71" xfId="2" applyFont="1" applyFill="1" applyBorder="1" applyAlignment="1">
      <alignment horizontal="right" vertical="center"/>
    </xf>
    <xf numFmtId="0" fontId="49" fillId="3" borderId="71" xfId="2" applyFont="1" applyFill="1" applyBorder="1" applyAlignment="1">
      <alignment horizontal="right" vertical="center"/>
    </xf>
    <xf numFmtId="9" fontId="44" fillId="3" borderId="71" xfId="7" applyFont="1" applyFill="1" applyBorder="1" applyAlignment="1">
      <alignment horizontal="right" vertical="center" wrapText="1"/>
    </xf>
    <xf numFmtId="9" fontId="44" fillId="3" borderId="72" xfId="7" applyFont="1" applyFill="1" applyBorder="1" applyAlignment="1">
      <alignment vertical="center" wrapText="1"/>
    </xf>
    <xf numFmtId="9" fontId="44" fillId="3" borderId="66" xfId="7" applyFont="1" applyFill="1" applyBorder="1" applyAlignment="1">
      <alignment horizontal="right" vertical="center" wrapText="1"/>
    </xf>
    <xf numFmtId="9" fontId="44" fillId="3" borderId="73" xfId="7" applyFont="1" applyFill="1" applyBorder="1" applyAlignment="1">
      <alignment vertical="center" wrapText="1"/>
    </xf>
    <xf numFmtId="0" fontId="44" fillId="3" borderId="13" xfId="2" applyFont="1" applyFill="1" applyBorder="1" applyAlignment="1">
      <alignment horizontal="right" vertical="center"/>
    </xf>
    <xf numFmtId="9" fontId="44" fillId="3" borderId="14" xfId="7" applyFont="1" applyFill="1" applyBorder="1" applyAlignment="1">
      <alignment horizontal="center" vertical="center"/>
    </xf>
    <xf numFmtId="0" fontId="18" fillId="3" borderId="0" xfId="0" applyFont="1" applyFill="1" applyAlignment="1">
      <alignment wrapText="1"/>
    </xf>
    <xf numFmtId="0" fontId="40" fillId="0" borderId="0" xfId="2" applyFont="1" applyAlignment="1">
      <alignment horizontal="right" vertical="center"/>
    </xf>
    <xf numFmtId="0" fontId="40" fillId="0" borderId="0" xfId="2" applyFont="1" applyAlignment="1">
      <alignment horizontal="center" vertical="center"/>
    </xf>
    <xf numFmtId="0" fontId="32" fillId="3" borderId="0" xfId="0" applyFont="1" applyFill="1"/>
    <xf numFmtId="0" fontId="33" fillId="3" borderId="58" xfId="0" applyFont="1" applyFill="1" applyBorder="1" applyAlignment="1">
      <alignment horizontal="center" wrapText="1"/>
    </xf>
    <xf numFmtId="0" fontId="34" fillId="3" borderId="0" xfId="0" applyFont="1" applyFill="1"/>
    <xf numFmtId="0" fontId="32" fillId="3" borderId="0" xfId="0" applyFont="1" applyFill="1" applyAlignment="1">
      <alignment vertical="center"/>
    </xf>
    <xf numFmtId="179" fontId="51" fillId="3" borderId="0" xfId="2" applyNumberFormat="1" applyFont="1" applyFill="1" applyAlignment="1">
      <alignment horizontal="right" vertical="top"/>
    </xf>
    <xf numFmtId="180" fontId="51" fillId="3" borderId="0" xfId="2" applyNumberFormat="1" applyFont="1" applyFill="1" applyAlignment="1">
      <alignment horizontal="left" vertical="top"/>
    </xf>
    <xf numFmtId="0" fontId="43" fillId="3" borderId="0" xfId="2" applyFont="1" applyFill="1" applyAlignment="1">
      <alignment horizontal="center" vertical="center"/>
    </xf>
    <xf numFmtId="0" fontId="43" fillId="3" borderId="0" xfId="2" applyFont="1" applyFill="1" applyAlignment="1">
      <alignment vertical="center"/>
    </xf>
    <xf numFmtId="9" fontId="45" fillId="3" borderId="0" xfId="6" applyFont="1" applyFill="1" applyBorder="1" applyAlignment="1">
      <alignment horizontal="center" vertical="center"/>
    </xf>
    <xf numFmtId="9" fontId="47" fillId="3" borderId="0" xfId="7" applyFont="1" applyFill="1" applyBorder="1" applyAlignment="1">
      <alignment horizontal="center" vertical="center"/>
    </xf>
    <xf numFmtId="9" fontId="49" fillId="3" borderId="0" xfId="7" applyFont="1" applyFill="1" applyBorder="1" applyAlignment="1">
      <alignment horizontal="center" vertical="center"/>
    </xf>
    <xf numFmtId="9" fontId="44" fillId="3" borderId="0" xfId="7" applyFont="1" applyFill="1" applyBorder="1" applyAlignment="1">
      <alignment vertical="center" wrapText="1"/>
    </xf>
    <xf numFmtId="9" fontId="44" fillId="3" borderId="0" xfId="7" applyFont="1" applyFill="1" applyBorder="1" applyAlignment="1">
      <alignment horizontal="center" vertical="center"/>
    </xf>
    <xf numFmtId="9" fontId="52" fillId="3" borderId="72" xfId="6" applyFont="1" applyFill="1" applyBorder="1" applyAlignment="1">
      <alignment horizontal="center" vertical="center"/>
    </xf>
    <xf numFmtId="9" fontId="52" fillId="3" borderId="72" xfId="7" applyFont="1" applyFill="1" applyBorder="1" applyAlignment="1">
      <alignment horizontal="center" vertical="center"/>
    </xf>
    <xf numFmtId="0" fontId="35" fillId="9" borderId="58" xfId="0" applyFont="1" applyFill="1" applyBorder="1" applyAlignment="1">
      <alignment horizontal="center" vertical="center"/>
    </xf>
    <xf numFmtId="0" fontId="35" fillId="14" borderId="60" xfId="0" applyFont="1" applyFill="1" applyBorder="1" applyAlignment="1">
      <alignment horizontal="center" vertical="center"/>
    </xf>
    <xf numFmtId="0" fontId="35" fillId="15" borderId="59" xfId="0" applyFont="1" applyFill="1" applyBorder="1" applyAlignment="1">
      <alignment horizontal="center" vertical="center"/>
    </xf>
    <xf numFmtId="0" fontId="35" fillId="16" borderId="60" xfId="0" applyFont="1" applyFill="1" applyBorder="1" applyAlignment="1">
      <alignment horizontal="center" vertical="center"/>
    </xf>
    <xf numFmtId="0" fontId="35" fillId="17" borderId="60" xfId="0" applyFont="1" applyFill="1" applyBorder="1" applyAlignment="1">
      <alignment horizontal="center" vertical="center"/>
    </xf>
    <xf numFmtId="0" fontId="35" fillId="8" borderId="60" xfId="0" applyFont="1" applyFill="1" applyBorder="1" applyAlignment="1">
      <alignment horizontal="center" vertical="center"/>
    </xf>
    <xf numFmtId="0" fontId="35" fillId="8" borderId="61" xfId="0" applyFont="1" applyFill="1" applyBorder="1" applyAlignment="1">
      <alignment horizontal="center" vertical="center"/>
    </xf>
    <xf numFmtId="0" fontId="31" fillId="3" borderId="0" xfId="0" applyFont="1" applyFill="1"/>
    <xf numFmtId="0" fontId="7" fillId="0" borderId="4" xfId="0" applyFont="1" applyBorder="1" applyAlignment="1" applyProtection="1">
      <alignment horizontal="center" vertical="center" wrapText="1" shrinkToFit="1"/>
      <protection locked="0"/>
    </xf>
    <xf numFmtId="0" fontId="23" fillId="3" borderId="0" xfId="0" applyFont="1" applyFill="1"/>
    <xf numFmtId="0" fontId="12" fillId="3" borderId="4" xfId="0" applyFont="1" applyFill="1" applyBorder="1" applyAlignment="1">
      <alignment horizontal="left" vertical="top" wrapText="1"/>
    </xf>
    <xf numFmtId="0" fontId="7" fillId="3" borderId="4" xfId="0" applyFont="1" applyFill="1" applyBorder="1" applyAlignment="1">
      <alignment horizontal="left" vertical="top" wrapText="1"/>
    </xf>
    <xf numFmtId="0" fontId="6" fillId="0" borderId="17" xfId="0" applyFont="1" applyBorder="1" applyAlignment="1">
      <alignment horizontal="left" vertical="top"/>
    </xf>
    <xf numFmtId="0" fontId="12" fillId="3" borderId="38" xfId="0" applyFont="1" applyFill="1" applyBorder="1" applyAlignment="1">
      <alignment horizontal="left" vertical="top"/>
    </xf>
    <xf numFmtId="173" fontId="7" fillId="3" borderId="4" xfId="0" applyNumberFormat="1" applyFont="1" applyFill="1" applyBorder="1" applyAlignment="1" applyProtection="1">
      <alignment horizontal="center" vertical="center" wrapText="1"/>
      <protection locked="0"/>
    </xf>
    <xf numFmtId="0" fontId="7" fillId="3" borderId="4" xfId="0" applyFont="1" applyFill="1" applyBorder="1" applyAlignment="1" applyProtection="1">
      <alignment horizontal="left" vertical="center" wrapText="1"/>
      <protection locked="0"/>
    </xf>
    <xf numFmtId="0" fontId="12" fillId="3" borderId="22" xfId="0" applyFont="1" applyFill="1" applyBorder="1" applyAlignment="1">
      <alignment horizontal="left" vertical="top" wrapText="1"/>
    </xf>
    <xf numFmtId="0" fontId="13" fillId="0" borderId="0" xfId="0" applyFont="1"/>
    <xf numFmtId="0" fontId="8" fillId="6" borderId="0" xfId="0" applyFont="1" applyFill="1"/>
    <xf numFmtId="0" fontId="8" fillId="6" borderId="0" xfId="0" applyFont="1" applyFill="1" applyAlignment="1">
      <alignment horizontal="center"/>
    </xf>
    <xf numFmtId="0" fontId="8" fillId="3" borderId="0" xfId="0" applyFont="1" applyFill="1" applyAlignment="1">
      <alignment horizontal="center"/>
    </xf>
    <xf numFmtId="0" fontId="21" fillId="6" borderId="0" xfId="0" applyFont="1" applyFill="1"/>
    <xf numFmtId="0" fontId="39" fillId="6" borderId="0" xfId="0" applyFont="1" applyFill="1" applyAlignment="1">
      <alignment horizontal="center"/>
    </xf>
    <xf numFmtId="0" fontId="9" fillId="6" borderId="0" xfId="0" applyFont="1" applyFill="1"/>
    <xf numFmtId="0" fontId="9" fillId="6" borderId="0" xfId="0" applyFont="1" applyFill="1" applyAlignment="1">
      <alignment horizontal="center"/>
    </xf>
    <xf numFmtId="0" fontId="6" fillId="3" borderId="0" xfId="0" applyFont="1" applyFill="1"/>
    <xf numFmtId="0" fontId="8" fillId="6" borderId="0" xfId="0" applyFont="1" applyFill="1" applyAlignment="1">
      <alignment horizontal="center" vertical="center"/>
    </xf>
    <xf numFmtId="0" fontId="24" fillId="3" borderId="0" xfId="0" applyFont="1" applyFill="1" applyAlignment="1">
      <alignment horizontal="center" vertical="center" wrapText="1"/>
    </xf>
    <xf numFmtId="176" fontId="56" fillId="6" borderId="0" xfId="0" applyNumberFormat="1" applyFont="1" applyFill="1" applyAlignment="1">
      <alignment horizontal="center" vertical="center" wrapText="1"/>
    </xf>
    <xf numFmtId="177" fontId="56" fillId="6" borderId="0" xfId="0" applyNumberFormat="1" applyFont="1" applyFill="1" applyAlignment="1">
      <alignment horizontal="center" vertical="center" wrapText="1"/>
    </xf>
    <xf numFmtId="178" fontId="56" fillId="6" borderId="0" xfId="0" applyNumberFormat="1" applyFont="1" applyFill="1" applyAlignment="1">
      <alignment horizontal="center" vertical="center" wrapText="1"/>
    </xf>
    <xf numFmtId="166" fontId="7" fillId="3" borderId="4" xfId="0" applyNumberFormat="1" applyFont="1" applyFill="1" applyBorder="1" applyAlignment="1" applyProtection="1">
      <alignment horizontal="center" vertical="center" wrapText="1" shrinkToFit="1"/>
      <protection locked="0"/>
    </xf>
    <xf numFmtId="182" fontId="7" fillId="18" borderId="4" xfId="0" applyNumberFormat="1" applyFont="1" applyFill="1" applyBorder="1" applyAlignment="1" applyProtection="1">
      <alignment horizontal="center" vertical="center" wrapText="1"/>
      <protection locked="0"/>
    </xf>
    <xf numFmtId="183" fontId="7" fillId="18" borderId="4" xfId="0" applyNumberFormat="1" applyFont="1" applyFill="1" applyBorder="1" applyAlignment="1" applyProtection="1">
      <alignment horizontal="center" vertical="center" wrapText="1"/>
      <protection locked="0"/>
    </xf>
    <xf numFmtId="0" fontId="57" fillId="6" borderId="67" xfId="8" applyFont="1" applyFill="1" applyBorder="1" applyAlignment="1" applyProtection="1">
      <alignment horizontal="center" vertical="center" wrapText="1"/>
      <protection locked="0"/>
    </xf>
    <xf numFmtId="180" fontId="51" fillId="3" borderId="0" xfId="2" applyNumberFormat="1" applyFont="1" applyFill="1" applyAlignment="1">
      <alignment horizontal="center" vertical="top"/>
    </xf>
    <xf numFmtId="182" fontId="7" fillId="3" borderId="4" xfId="0" applyNumberFormat="1" applyFont="1" applyFill="1" applyBorder="1" applyAlignment="1" applyProtection="1">
      <alignment horizontal="center" vertical="center" wrapText="1"/>
      <protection locked="0"/>
    </xf>
    <xf numFmtId="0" fontId="7" fillId="3" borderId="6" xfId="0" applyFont="1" applyFill="1" applyBorder="1" applyAlignment="1" applyProtection="1">
      <alignment horizontal="left" vertical="top" wrapText="1"/>
      <protection locked="0"/>
    </xf>
    <xf numFmtId="0" fontId="59" fillId="6" borderId="0" xfId="0" applyFont="1" applyFill="1" applyAlignment="1">
      <alignment horizontal="center"/>
    </xf>
    <xf numFmtId="0" fontId="59" fillId="6" borderId="0" xfId="0" applyFont="1" applyFill="1"/>
    <xf numFmtId="0" fontId="6" fillId="6" borderId="0" xfId="0" applyFont="1" applyFill="1" applyAlignment="1">
      <alignment horizontal="center" vertical="center"/>
    </xf>
    <xf numFmtId="0" fontId="25" fillId="5" borderId="15" xfId="0" applyFont="1" applyFill="1" applyBorder="1" applyAlignment="1">
      <alignment horizontal="center" vertical="center" wrapText="1"/>
    </xf>
    <xf numFmtId="0" fontId="25" fillId="5" borderId="12" xfId="0" applyFont="1" applyFill="1" applyBorder="1" applyAlignment="1">
      <alignment vertical="center"/>
    </xf>
    <xf numFmtId="0" fontId="25" fillId="5" borderId="13" xfId="0" applyFont="1" applyFill="1" applyBorder="1" applyAlignment="1">
      <alignment vertical="center"/>
    </xf>
    <xf numFmtId="0" fontId="6" fillId="6" borderId="0" xfId="0" applyFont="1" applyFill="1" applyAlignment="1">
      <alignment horizontal="center" vertical="center" wrapText="1"/>
    </xf>
    <xf numFmtId="0" fontId="27" fillId="5" borderId="13" xfId="0" applyFont="1" applyFill="1" applyBorder="1" applyAlignment="1">
      <alignment vertical="center" wrapText="1"/>
    </xf>
    <xf numFmtId="0" fontId="27" fillId="5" borderId="13" xfId="0" applyFont="1" applyFill="1" applyBorder="1" applyAlignment="1">
      <alignment vertical="center"/>
    </xf>
    <xf numFmtId="0" fontId="6" fillId="4" borderId="40" xfId="0" applyFont="1" applyFill="1" applyBorder="1" applyAlignment="1">
      <alignment vertical="center"/>
    </xf>
    <xf numFmtId="0" fontId="6" fillId="4" borderId="41" xfId="0" applyFont="1" applyFill="1" applyBorder="1" applyAlignment="1">
      <alignment vertical="center"/>
    </xf>
    <xf numFmtId="0" fontId="6" fillId="4" borderId="41" xfId="0" applyFont="1" applyFill="1" applyBorder="1" applyAlignment="1">
      <alignment vertical="center" wrapText="1"/>
    </xf>
    <xf numFmtId="0" fontId="6" fillId="4" borderId="16" xfId="0" applyFont="1" applyFill="1" applyBorder="1" applyAlignment="1">
      <alignment vertical="center"/>
    </xf>
    <xf numFmtId="0" fontId="6" fillId="3" borderId="4" xfId="0" applyFont="1" applyFill="1" applyBorder="1" applyAlignment="1">
      <alignment horizontal="left" vertical="center" wrapText="1"/>
    </xf>
    <xf numFmtId="0" fontId="7" fillId="3" borderId="4" xfId="0" applyFont="1" applyFill="1" applyBorder="1" applyAlignment="1" applyProtection="1">
      <alignment horizontal="center" vertical="center" wrapText="1"/>
      <protection locked="0"/>
    </xf>
    <xf numFmtId="0" fontId="6" fillId="3" borderId="5" xfId="0" applyFont="1" applyFill="1" applyBorder="1" applyAlignment="1">
      <alignment horizontal="left" vertical="center" wrapText="1"/>
    </xf>
    <xf numFmtId="0" fontId="7" fillId="3" borderId="5" xfId="0" applyFont="1" applyFill="1" applyBorder="1" applyAlignment="1" applyProtection="1">
      <alignment horizontal="center" vertical="center" wrapText="1"/>
      <protection locked="0"/>
    </xf>
    <xf numFmtId="0" fontId="6" fillId="0" borderId="18" xfId="0" applyFont="1" applyBorder="1" applyAlignment="1">
      <alignment horizontal="center" vertical="center"/>
    </xf>
    <xf numFmtId="0" fontId="7" fillId="0" borderId="43" xfId="0" applyFont="1" applyBorder="1" applyAlignment="1" applyProtection="1">
      <alignment horizontal="left" vertical="top" wrapText="1"/>
      <protection locked="0"/>
    </xf>
    <xf numFmtId="0" fontId="6" fillId="0" borderId="4" xfId="0" applyFont="1" applyBorder="1" applyAlignment="1">
      <alignment horizontal="left" vertical="center" wrapText="1"/>
    </xf>
    <xf numFmtId="0" fontId="6" fillId="0" borderId="5" xfId="0" applyFont="1" applyBorder="1" applyAlignment="1">
      <alignment horizontal="left" vertical="center" wrapText="1"/>
    </xf>
    <xf numFmtId="0" fontId="6" fillId="3" borderId="0" xfId="0" applyFont="1" applyFill="1" applyAlignment="1">
      <alignment wrapText="1"/>
    </xf>
    <xf numFmtId="0" fontId="6" fillId="3" borderId="0" xfId="0" applyFont="1" applyFill="1" applyAlignment="1">
      <alignment horizontal="center" vertical="center" wrapText="1"/>
    </xf>
    <xf numFmtId="0" fontId="24" fillId="6" borderId="0" xfId="0" applyFont="1" applyFill="1" applyAlignment="1">
      <alignment horizontal="center" vertical="center" wrapText="1"/>
    </xf>
    <xf numFmtId="0" fontId="7" fillId="0" borderId="4" xfId="0" applyFont="1" applyBorder="1" applyAlignment="1" applyProtection="1">
      <alignment horizontal="center" vertical="center" wrapText="1"/>
      <protection locked="0"/>
    </xf>
    <xf numFmtId="0" fontId="12" fillId="0" borderId="4" xfId="0" applyFont="1" applyBorder="1" applyAlignment="1">
      <alignment horizontal="left" vertical="center" wrapText="1"/>
    </xf>
    <xf numFmtId="0" fontId="7" fillId="3" borderId="6" xfId="0" applyFont="1" applyFill="1" applyBorder="1" applyAlignment="1">
      <alignment horizontal="center" vertical="center" wrapText="1"/>
    </xf>
    <xf numFmtId="0" fontId="7" fillId="3" borderId="44" xfId="0" applyFont="1" applyFill="1" applyBorder="1" applyAlignment="1" applyProtection="1">
      <alignment horizontal="center" vertical="center" wrapText="1"/>
      <protection locked="0"/>
    </xf>
    <xf numFmtId="0" fontId="25" fillId="5" borderId="14" xfId="0" applyFont="1" applyFill="1" applyBorder="1" applyAlignment="1">
      <alignment horizontal="center" vertical="center" wrapText="1"/>
    </xf>
    <xf numFmtId="0" fontId="10" fillId="3" borderId="24" xfId="0" applyFont="1" applyFill="1" applyBorder="1" applyAlignment="1" applyProtection="1">
      <alignment vertical="center"/>
      <protection locked="0"/>
    </xf>
    <xf numFmtId="0" fontId="10" fillId="3" borderId="4" xfId="0" applyFont="1" applyFill="1" applyBorder="1" applyAlignment="1" applyProtection="1">
      <alignment horizontal="center" vertical="center" wrapText="1"/>
      <protection locked="0"/>
    </xf>
    <xf numFmtId="0" fontId="10" fillId="3" borderId="45" xfId="0" applyFont="1" applyFill="1" applyBorder="1" applyAlignment="1" applyProtection="1">
      <alignment vertical="center"/>
      <protection locked="0"/>
    </xf>
    <xf numFmtId="0" fontId="22" fillId="5" borderId="3"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61" fillId="6" borderId="0" xfId="0" applyFont="1" applyFill="1"/>
    <xf numFmtId="0" fontId="61" fillId="6" borderId="0" xfId="0" applyFont="1" applyFill="1" applyAlignment="1">
      <alignment horizontal="center"/>
    </xf>
    <xf numFmtId="0" fontId="55" fillId="3" borderId="0" xfId="0" applyFont="1" applyFill="1"/>
    <xf numFmtId="0" fontId="55" fillId="3" borderId="24" xfId="0" applyFont="1" applyFill="1" applyBorder="1" applyAlignment="1">
      <alignment horizontal="center" vertical="center" wrapText="1"/>
    </xf>
    <xf numFmtId="9" fontId="16" fillId="3" borderId="68" xfId="7" applyFont="1" applyFill="1" applyBorder="1" applyAlignment="1">
      <alignment horizontal="left" vertical="center" wrapText="1"/>
    </xf>
    <xf numFmtId="0" fontId="2" fillId="0" borderId="64" xfId="0" applyFont="1" applyBorder="1" applyAlignment="1">
      <alignment horizontal="center" vertical="center" wrapText="1"/>
    </xf>
    <xf numFmtId="0" fontId="12" fillId="3" borderId="5" xfId="0" applyFont="1" applyFill="1" applyBorder="1" applyAlignment="1">
      <alignment horizontal="left" vertical="center" wrapText="1"/>
    </xf>
    <xf numFmtId="9" fontId="18" fillId="3" borderId="68" xfId="7" applyFont="1" applyFill="1" applyBorder="1" applyAlignment="1">
      <alignment horizontal="left" vertical="center" wrapText="1"/>
    </xf>
    <xf numFmtId="0" fontId="12" fillId="0" borderId="4" xfId="0" applyFont="1" applyBorder="1" applyAlignment="1">
      <alignment horizontal="left" vertical="center" wrapText="1" indent="4"/>
    </xf>
    <xf numFmtId="0" fontId="7" fillId="3" borderId="0" xfId="0" applyFont="1" applyFill="1"/>
    <xf numFmtId="0" fontId="63" fillId="3" borderId="0" xfId="0" applyFont="1" applyFill="1"/>
    <xf numFmtId="0" fontId="7" fillId="0" borderId="0" xfId="0" applyFont="1"/>
    <xf numFmtId="0" fontId="8" fillId="3" borderId="0" xfId="0" applyFont="1" applyFill="1" applyAlignment="1">
      <alignment horizontal="center" vertical="center"/>
    </xf>
    <xf numFmtId="0" fontId="23" fillId="3" borderId="0" xfId="0" applyFont="1" applyFill="1" applyAlignment="1">
      <alignment horizontal="center" vertical="center"/>
    </xf>
    <xf numFmtId="0" fontId="7" fillId="3" borderId="44" xfId="0" applyFont="1" applyFill="1" applyBorder="1" applyAlignment="1" applyProtection="1">
      <alignment horizontal="left" vertical="top" wrapText="1"/>
      <protection locked="0"/>
    </xf>
    <xf numFmtId="0" fontId="28" fillId="3" borderId="24" xfId="0" applyFont="1" applyFill="1" applyBorder="1" applyAlignment="1">
      <alignment horizontal="center" vertical="center" wrapText="1"/>
    </xf>
    <xf numFmtId="0" fontId="12" fillId="3" borderId="44" xfId="0" applyFont="1" applyFill="1" applyBorder="1" applyAlignment="1">
      <alignment horizontal="left" vertical="top" wrapText="1"/>
    </xf>
    <xf numFmtId="168" fontId="7" fillId="3" borderId="44" xfId="0" applyNumberFormat="1" applyFont="1" applyFill="1" applyBorder="1" applyAlignment="1" applyProtection="1">
      <alignment horizontal="center" vertical="center" wrapText="1"/>
      <protection locked="0"/>
    </xf>
    <xf numFmtId="0" fontId="12" fillId="3" borderId="82" xfId="0" applyFont="1" applyFill="1" applyBorder="1" applyAlignment="1">
      <alignment horizontal="left" vertical="top" wrapText="1"/>
    </xf>
    <xf numFmtId="0" fontId="7" fillId="0" borderId="82" xfId="0" applyFont="1" applyBorder="1" applyAlignment="1" applyProtection="1">
      <alignment horizontal="center" vertical="center" wrapText="1" shrinkToFit="1"/>
      <protection locked="0"/>
    </xf>
    <xf numFmtId="0" fontId="7" fillId="3" borderId="82" xfId="0" applyFont="1" applyFill="1" applyBorder="1" applyAlignment="1" applyProtection="1">
      <alignment horizontal="left" vertical="top" wrapText="1"/>
      <protection locked="0"/>
    </xf>
    <xf numFmtId="0" fontId="12" fillId="3" borderId="85" xfId="0" applyFont="1" applyFill="1" applyBorder="1" applyAlignment="1">
      <alignment horizontal="left" vertical="top" wrapText="1"/>
    </xf>
    <xf numFmtId="0" fontId="7" fillId="3" borderId="85" xfId="0" applyFont="1" applyFill="1" applyBorder="1" applyAlignment="1" applyProtection="1">
      <alignment horizontal="left" vertical="top" wrapText="1"/>
      <protection locked="0"/>
    </xf>
    <xf numFmtId="165" fontId="7" fillId="3" borderId="85" xfId="0" applyNumberFormat="1" applyFont="1" applyFill="1" applyBorder="1" applyAlignment="1" applyProtection="1">
      <alignment horizontal="center" vertical="center" wrapText="1"/>
      <protection locked="0"/>
    </xf>
    <xf numFmtId="171" fontId="7" fillId="3" borderId="82" xfId="0" applyNumberFormat="1" applyFont="1" applyFill="1" applyBorder="1" applyAlignment="1" applyProtection="1">
      <alignment horizontal="center" vertical="center" wrapText="1"/>
      <protection locked="0"/>
    </xf>
    <xf numFmtId="0" fontId="7" fillId="3" borderId="82" xfId="0" applyFont="1" applyFill="1" applyBorder="1" applyAlignment="1" applyProtection="1">
      <alignment horizontal="center" vertical="center" wrapText="1"/>
      <protection locked="0"/>
    </xf>
    <xf numFmtId="0" fontId="11" fillId="5" borderId="88" xfId="0" applyFont="1" applyFill="1" applyBorder="1" applyAlignment="1">
      <alignment horizontal="center" vertical="center"/>
    </xf>
    <xf numFmtId="0" fontId="11" fillId="5" borderId="88" xfId="0" applyFont="1" applyFill="1" applyBorder="1" applyAlignment="1">
      <alignment horizontal="center" vertical="center" wrapText="1"/>
    </xf>
    <xf numFmtId="0" fontId="11" fillId="5" borderId="89" xfId="0" applyFont="1" applyFill="1" applyBorder="1" applyAlignment="1">
      <alignment horizontal="center" vertical="center" wrapText="1"/>
    </xf>
    <xf numFmtId="0" fontId="11" fillId="5" borderId="90" xfId="0" applyFont="1" applyFill="1" applyBorder="1" applyAlignment="1">
      <alignment horizontal="center" vertical="center" wrapText="1"/>
    </xf>
    <xf numFmtId="0" fontId="11" fillId="5" borderId="91" xfId="0" applyFont="1" applyFill="1" applyBorder="1" applyAlignment="1">
      <alignment horizontal="center" vertical="center"/>
    </xf>
    <xf numFmtId="0" fontId="11" fillId="5" borderId="91" xfId="0" applyFont="1" applyFill="1" applyBorder="1" applyAlignment="1">
      <alignment horizontal="center" vertical="center" wrapText="1"/>
    </xf>
    <xf numFmtId="0" fontId="11" fillId="5" borderId="92" xfId="0" applyFont="1" applyFill="1" applyBorder="1" applyAlignment="1">
      <alignment horizontal="center" vertical="center" wrapText="1"/>
    </xf>
    <xf numFmtId="0" fontId="12" fillId="3" borderId="44" xfId="0" applyFont="1" applyFill="1" applyBorder="1" applyAlignment="1">
      <alignment horizontal="left" vertical="center" wrapText="1"/>
    </xf>
    <xf numFmtId="0" fontId="12" fillId="0" borderId="5" xfId="0" applyFont="1" applyBorder="1" applyAlignment="1">
      <alignment horizontal="left" vertical="center" wrapText="1"/>
    </xf>
    <xf numFmtId="0" fontId="12" fillId="0" borderId="0" xfId="0" applyFont="1" applyAlignment="1">
      <alignment horizontal="left" vertical="center" wrapText="1"/>
    </xf>
    <xf numFmtId="0" fontId="12" fillId="0" borderId="6" xfId="0" applyFont="1" applyBorder="1" applyAlignment="1">
      <alignment horizontal="left" vertical="center" wrapText="1"/>
    </xf>
    <xf numFmtId="0" fontId="12" fillId="3" borderId="6" xfId="0" applyFont="1" applyFill="1" applyBorder="1" applyAlignment="1">
      <alignment horizontal="left" vertical="top" wrapText="1"/>
    </xf>
    <xf numFmtId="165" fontId="7" fillId="3" borderId="6" xfId="0" applyNumberFormat="1" applyFont="1" applyFill="1" applyBorder="1" applyAlignment="1" applyProtection="1">
      <alignment horizontal="center" vertical="center" wrapText="1" shrinkToFit="1"/>
      <protection locked="0"/>
    </xf>
    <xf numFmtId="0" fontId="6" fillId="0" borderId="80" xfId="0" applyFont="1" applyBorder="1" applyAlignment="1">
      <alignment horizontal="center" vertical="center"/>
    </xf>
    <xf numFmtId="0" fontId="6" fillId="3" borderId="4" xfId="0" applyFont="1" applyFill="1" applyBorder="1" applyAlignment="1">
      <alignment horizontal="center" vertical="center"/>
    </xf>
    <xf numFmtId="184" fontId="7" fillId="3" borderId="95" xfId="0" applyNumberFormat="1" applyFont="1" applyFill="1" applyBorder="1" applyAlignment="1" applyProtection="1">
      <alignment horizontal="center" vertical="center" wrapText="1"/>
      <protection locked="0"/>
    </xf>
    <xf numFmtId="0" fontId="7" fillId="3" borderId="96" xfId="0" applyFont="1" applyFill="1" applyBorder="1" applyAlignment="1" applyProtection="1">
      <alignment horizontal="left" vertical="center" wrapText="1"/>
      <protection locked="0"/>
    </xf>
    <xf numFmtId="0" fontId="12" fillId="3" borderId="54" xfId="0" applyFont="1" applyFill="1" applyBorder="1" applyAlignment="1">
      <alignment horizontal="left" vertical="top" wrapText="1"/>
    </xf>
    <xf numFmtId="0" fontId="6" fillId="3" borderId="85" xfId="0" applyFont="1" applyFill="1" applyBorder="1" applyAlignment="1">
      <alignment horizontal="center" vertical="center"/>
    </xf>
    <xf numFmtId="0" fontId="12" fillId="3" borderId="93" xfId="0" applyFont="1" applyFill="1" applyBorder="1" applyAlignment="1">
      <alignment horizontal="left" vertical="top" wrapText="1"/>
    </xf>
    <xf numFmtId="165" fontId="7" fillId="3" borderId="93" xfId="0" applyNumberFormat="1" applyFont="1" applyFill="1" applyBorder="1" applyAlignment="1" applyProtection="1">
      <alignment horizontal="center" vertical="center" wrapText="1" shrinkToFit="1"/>
      <protection locked="0"/>
    </xf>
    <xf numFmtId="0" fontId="7" fillId="3" borderId="93" xfId="0" applyFont="1" applyFill="1" applyBorder="1" applyAlignment="1" applyProtection="1">
      <alignment horizontal="left" vertical="top" wrapText="1"/>
      <protection locked="0"/>
    </xf>
    <xf numFmtId="0" fontId="7" fillId="3" borderId="89" xfId="0" applyFont="1" applyFill="1" applyBorder="1" applyAlignment="1" applyProtection="1">
      <alignment horizontal="center" vertical="center" wrapText="1"/>
      <protection locked="0"/>
    </xf>
    <xf numFmtId="0" fontId="12" fillId="0" borderId="44" xfId="0" applyFont="1" applyBorder="1" applyAlignment="1">
      <alignment horizontal="left" vertical="center" wrapText="1"/>
    </xf>
    <xf numFmtId="0" fontId="6" fillId="4" borderId="71" xfId="0" applyFont="1" applyFill="1" applyBorder="1" applyAlignment="1">
      <alignment vertical="center"/>
    </xf>
    <xf numFmtId="0" fontId="7" fillId="3" borderId="38" xfId="0" applyFont="1" applyFill="1" applyBorder="1" applyAlignment="1" applyProtection="1">
      <alignment horizontal="center" vertical="center" wrapText="1"/>
      <protection locked="0"/>
    </xf>
    <xf numFmtId="0" fontId="7" fillId="3" borderId="23" xfId="0" applyFont="1" applyFill="1" applyBorder="1" applyAlignment="1" applyProtection="1">
      <alignment horizontal="center" vertical="center" wrapText="1"/>
      <protection locked="0"/>
    </xf>
    <xf numFmtId="0" fontId="12" fillId="0" borderId="23" xfId="0" applyFont="1" applyBorder="1" applyAlignment="1">
      <alignment horizontal="left" vertical="center" wrapText="1"/>
    </xf>
    <xf numFmtId="0" fontId="55" fillId="3" borderId="4" xfId="0" applyFont="1" applyFill="1" applyBorder="1" applyAlignment="1">
      <alignment horizontal="center" vertical="center"/>
    </xf>
    <xf numFmtId="0" fontId="55" fillId="3" borderId="82" xfId="0" applyFont="1" applyFill="1" applyBorder="1" applyAlignment="1">
      <alignment horizontal="center" vertical="center"/>
    </xf>
    <xf numFmtId="0" fontId="55" fillId="3" borderId="85" xfId="0" applyFont="1" applyFill="1" applyBorder="1" applyAlignment="1">
      <alignment horizontal="center" vertical="center"/>
    </xf>
    <xf numFmtId="167" fontId="7" fillId="0" borderId="85" xfId="0" applyNumberFormat="1" applyFont="1" applyBorder="1" applyAlignment="1" applyProtection="1">
      <alignment horizontal="center" vertical="center" wrapText="1" shrinkToFit="1"/>
      <protection locked="0"/>
    </xf>
    <xf numFmtId="0" fontId="8" fillId="6" borderId="7" xfId="0" applyFont="1" applyFill="1" applyBorder="1" applyAlignment="1">
      <alignment horizontal="center" vertical="center" wrapText="1"/>
    </xf>
    <xf numFmtId="0" fontId="7" fillId="3" borderId="52" xfId="0" applyFont="1" applyFill="1" applyBorder="1" applyAlignment="1" applyProtection="1">
      <alignment horizontal="center" vertical="center" wrapText="1"/>
      <protection locked="0"/>
    </xf>
    <xf numFmtId="164" fontId="7" fillId="3" borderId="85" xfId="0" applyNumberFormat="1" applyFont="1" applyFill="1" applyBorder="1" applyAlignment="1" applyProtection="1">
      <alignment horizontal="center" vertical="center" wrapText="1"/>
      <protection locked="0"/>
    </xf>
    <xf numFmtId="0" fontId="55" fillId="3" borderId="88" xfId="0" applyFont="1" applyFill="1" applyBorder="1" applyAlignment="1">
      <alignment horizontal="center" vertical="center"/>
    </xf>
    <xf numFmtId="0" fontId="12" fillId="3" borderId="88" xfId="0" applyFont="1" applyFill="1" applyBorder="1" applyAlignment="1">
      <alignment horizontal="left" vertical="top" wrapText="1"/>
    </xf>
    <xf numFmtId="168" fontId="7" fillId="3" borderId="88" xfId="0" applyNumberFormat="1" applyFont="1" applyFill="1" applyBorder="1" applyAlignment="1" applyProtection="1">
      <alignment horizontal="center" vertical="center" wrapText="1"/>
      <protection locked="0"/>
    </xf>
    <xf numFmtId="0" fontId="7" fillId="3" borderId="88" xfId="0" applyFont="1" applyFill="1" applyBorder="1" applyAlignment="1" applyProtection="1">
      <alignment horizontal="left" vertical="top" wrapText="1"/>
      <protection locked="0"/>
    </xf>
    <xf numFmtId="172" fontId="7" fillId="3" borderId="88" xfId="0" applyNumberFormat="1" applyFont="1" applyFill="1" applyBorder="1" applyAlignment="1" applyProtection="1">
      <alignment horizontal="center" vertical="center" wrapText="1"/>
      <protection locked="0"/>
    </xf>
    <xf numFmtId="0" fontId="7" fillId="3" borderId="88" xfId="0" applyFont="1" applyFill="1" applyBorder="1" applyAlignment="1" applyProtection="1">
      <alignment horizontal="left" vertical="center" wrapText="1"/>
      <protection locked="0"/>
    </xf>
    <xf numFmtId="0" fontId="7" fillId="0" borderId="82" xfId="0" applyFont="1" applyBorder="1" applyAlignment="1" applyProtection="1">
      <alignment horizontal="center" vertical="center" wrapText="1"/>
      <protection locked="0"/>
    </xf>
    <xf numFmtId="0" fontId="12" fillId="3" borderId="85" xfId="0" applyFont="1" applyFill="1" applyBorder="1" applyAlignment="1">
      <alignment horizontal="left" vertical="center" wrapText="1"/>
    </xf>
    <xf numFmtId="173" fontId="7" fillId="3" borderId="85" xfId="0" applyNumberFormat="1" applyFont="1" applyFill="1" applyBorder="1" applyAlignment="1" applyProtection="1">
      <alignment horizontal="center" vertical="center" wrapText="1"/>
      <protection locked="0"/>
    </xf>
    <xf numFmtId="0" fontId="7" fillId="3" borderId="85" xfId="0" applyFont="1" applyFill="1" applyBorder="1" applyAlignment="1" applyProtection="1">
      <alignment horizontal="left" vertical="center" wrapText="1"/>
      <protection locked="0"/>
    </xf>
    <xf numFmtId="0" fontId="6" fillId="3" borderId="82" xfId="0" applyFont="1" applyFill="1" applyBorder="1" applyAlignment="1">
      <alignment horizontal="center" vertical="center"/>
    </xf>
    <xf numFmtId="185" fontId="7" fillId="3" borderId="4" xfId="0" applyNumberFormat="1" applyFont="1" applyFill="1" applyBorder="1" applyAlignment="1">
      <alignment horizontal="center" vertical="center" wrapText="1"/>
    </xf>
    <xf numFmtId="186" fontId="7" fillId="0" borderId="4" xfId="0" applyNumberFormat="1" applyFont="1" applyBorder="1" applyAlignment="1">
      <alignment horizontal="center" vertical="center" wrapText="1"/>
    </xf>
    <xf numFmtId="187" fontId="7" fillId="0" borderId="4" xfId="0" applyNumberFormat="1" applyFont="1" applyBorder="1" applyAlignment="1">
      <alignment horizontal="center" vertical="center" wrapText="1"/>
    </xf>
    <xf numFmtId="188" fontId="7" fillId="0" borderId="4" xfId="0" applyNumberFormat="1" applyFont="1" applyBorder="1" applyAlignment="1">
      <alignment horizontal="center" vertical="center" wrapText="1"/>
    </xf>
    <xf numFmtId="184" fontId="7" fillId="3" borderId="4" xfId="0" applyNumberFormat="1" applyFont="1" applyFill="1" applyBorder="1" applyAlignment="1">
      <alignment horizontal="center" vertical="center" wrapText="1"/>
    </xf>
    <xf numFmtId="0" fontId="8" fillId="4" borderId="25" xfId="0" applyFont="1" applyFill="1" applyBorder="1" applyAlignment="1">
      <alignment vertical="center"/>
    </xf>
    <xf numFmtId="0" fontId="8" fillId="3" borderId="18" xfId="0" applyFont="1" applyFill="1" applyBorder="1" applyAlignment="1">
      <alignment horizontal="center" vertical="center"/>
    </xf>
    <xf numFmtId="0" fontId="8" fillId="4" borderId="71" xfId="0" applyFont="1" applyFill="1" applyBorder="1" applyAlignment="1">
      <alignment vertical="center"/>
    </xf>
    <xf numFmtId="0" fontId="8" fillId="3" borderId="5" xfId="0" applyFont="1" applyFill="1" applyBorder="1" applyAlignment="1">
      <alignment horizontal="left" vertical="center" wrapText="1"/>
    </xf>
    <xf numFmtId="0" fontId="10" fillId="3" borderId="5" xfId="0" applyFont="1" applyFill="1" applyBorder="1" applyAlignment="1" applyProtection="1">
      <alignment horizontal="center" vertical="center" wrapText="1"/>
      <protection locked="0"/>
    </xf>
    <xf numFmtId="0" fontId="10" fillId="3" borderId="43" xfId="0" applyFont="1" applyFill="1" applyBorder="1" applyAlignment="1" applyProtection="1">
      <alignment horizontal="center" vertical="center" wrapText="1"/>
      <protection locked="0"/>
    </xf>
    <xf numFmtId="0" fontId="8" fillId="4" borderId="72" xfId="0" applyFont="1" applyFill="1" applyBorder="1" applyAlignment="1">
      <alignment vertical="center"/>
    </xf>
    <xf numFmtId="0" fontId="10" fillId="3" borderId="107" xfId="0" applyFont="1" applyFill="1" applyBorder="1" applyAlignment="1" applyProtection="1">
      <alignment vertical="top" wrapText="1"/>
      <protection locked="0"/>
    </xf>
    <xf numFmtId="0" fontId="8" fillId="3" borderId="18" xfId="0" applyFont="1" applyFill="1" applyBorder="1" applyAlignment="1">
      <alignment horizontal="center" vertical="center" wrapText="1"/>
    </xf>
    <xf numFmtId="0" fontId="8" fillId="3" borderId="108" xfId="0" applyFont="1" applyFill="1" applyBorder="1" applyAlignment="1">
      <alignment horizontal="left" vertical="center" wrapText="1"/>
    </xf>
    <xf numFmtId="0" fontId="10" fillId="3" borderId="109" xfId="0" applyFont="1" applyFill="1" applyBorder="1" applyAlignment="1" applyProtection="1">
      <alignment horizontal="center" vertical="center" wrapText="1"/>
      <protection locked="0"/>
    </xf>
    <xf numFmtId="0" fontId="10" fillId="3" borderId="43" xfId="0" applyFont="1" applyFill="1" applyBorder="1" applyAlignment="1" applyProtection="1">
      <alignment vertical="top" wrapText="1"/>
      <protection locked="0"/>
    </xf>
    <xf numFmtId="0" fontId="8" fillId="3" borderId="110" xfId="0" applyFont="1" applyFill="1" applyBorder="1" applyAlignment="1">
      <alignment horizontal="left" vertical="center" wrapText="1"/>
    </xf>
    <xf numFmtId="0" fontId="8" fillId="3" borderId="111" xfId="0" applyFont="1" applyFill="1" applyBorder="1" applyAlignment="1">
      <alignment horizontal="left" vertical="center" wrapText="1"/>
    </xf>
    <xf numFmtId="0" fontId="8" fillId="3" borderId="109" xfId="0" applyFont="1" applyFill="1" applyBorder="1" applyAlignment="1">
      <alignment horizontal="left" vertical="center" wrapText="1"/>
    </xf>
    <xf numFmtId="0" fontId="55" fillId="3" borderId="109" xfId="0" applyFont="1" applyFill="1" applyBorder="1" applyAlignment="1">
      <alignment horizontal="left" vertical="center" wrapText="1"/>
    </xf>
    <xf numFmtId="0" fontId="8" fillId="4" borderId="25" xfId="0" applyFont="1" applyFill="1" applyBorder="1" applyAlignment="1">
      <alignment horizontal="center" vertical="center"/>
    </xf>
    <xf numFmtId="0" fontId="8" fillId="4" borderId="71" xfId="0" applyFont="1" applyFill="1" applyBorder="1" applyAlignment="1">
      <alignment horizontal="left" vertical="center"/>
    </xf>
    <xf numFmtId="0" fontId="10" fillId="4" borderId="72" xfId="0" applyFont="1" applyFill="1" applyBorder="1" applyAlignment="1">
      <alignment vertical="center"/>
    </xf>
    <xf numFmtId="0" fontId="55" fillId="3" borderId="110" xfId="0" applyFont="1" applyFill="1" applyBorder="1" applyAlignment="1">
      <alignment horizontal="left" vertical="center" wrapText="1"/>
    </xf>
    <xf numFmtId="0" fontId="8" fillId="0" borderId="18" xfId="0" applyFont="1" applyBorder="1" applyAlignment="1">
      <alignment horizontal="center" vertical="center"/>
    </xf>
    <xf numFmtId="0" fontId="8" fillId="0" borderId="108" xfId="0" applyFont="1" applyBorder="1" applyAlignment="1">
      <alignment horizontal="left" vertical="center" wrapText="1"/>
    </xf>
    <xf numFmtId="0" fontId="55" fillId="0" borderId="5" xfId="0" applyFont="1" applyBorder="1" applyAlignment="1">
      <alignment horizontal="left" vertical="center" wrapText="1"/>
    </xf>
    <xf numFmtId="0" fontId="55" fillId="0" borderId="6" xfId="0" applyFont="1" applyBorder="1" applyAlignment="1">
      <alignment horizontal="left" vertical="center" wrapText="1"/>
    </xf>
    <xf numFmtId="0" fontId="55" fillId="3" borderId="108" xfId="0" applyFont="1" applyFill="1" applyBorder="1" applyAlignment="1">
      <alignment horizontal="left" vertical="center" wrapText="1"/>
    </xf>
    <xf numFmtId="189" fontId="7" fillId="3" borderId="4" xfId="0" applyNumberFormat="1" applyFont="1" applyFill="1" applyBorder="1" applyAlignment="1" applyProtection="1">
      <alignment horizontal="center" vertical="center" wrapText="1"/>
      <protection locked="0"/>
    </xf>
    <xf numFmtId="189" fontId="7" fillId="3" borderId="82" xfId="0" applyNumberFormat="1" applyFont="1" applyFill="1" applyBorder="1" applyAlignment="1" applyProtection="1">
      <alignment horizontal="center" vertical="center" wrapText="1"/>
      <protection locked="0"/>
    </xf>
    <xf numFmtId="0" fontId="55" fillId="6" borderId="46" xfId="0" applyFont="1" applyFill="1" applyBorder="1" applyAlignment="1">
      <alignment horizontal="center" vertical="center" wrapText="1"/>
    </xf>
    <xf numFmtId="0" fontId="11" fillId="5" borderId="46" xfId="0" applyFont="1" applyFill="1" applyBorder="1" applyAlignment="1">
      <alignment horizontal="center" vertical="center" wrapText="1"/>
    </xf>
    <xf numFmtId="0" fontId="6" fillId="0" borderId="4" xfId="0" applyFont="1" applyBorder="1" applyAlignment="1">
      <alignment horizontal="center" vertical="center"/>
    </xf>
    <xf numFmtId="0" fontId="6" fillId="3" borderId="6" xfId="0" applyFont="1" applyFill="1" applyBorder="1" applyAlignment="1">
      <alignment horizontal="center" vertical="center"/>
    </xf>
    <xf numFmtId="0" fontId="6" fillId="3" borderId="44" xfId="0" applyFont="1" applyFill="1" applyBorder="1" applyAlignment="1">
      <alignment horizontal="center" vertical="center"/>
    </xf>
    <xf numFmtId="0" fontId="6" fillId="0" borderId="6" xfId="0" applyFont="1" applyBorder="1" applyAlignment="1">
      <alignment horizontal="center" vertical="center"/>
    </xf>
    <xf numFmtId="0" fontId="55" fillId="3" borderId="114" xfId="0" applyFont="1" applyFill="1" applyBorder="1" applyAlignment="1">
      <alignment horizontal="center" vertical="center"/>
    </xf>
    <xf numFmtId="0" fontId="12" fillId="3" borderId="98" xfId="0" applyFont="1" applyFill="1" applyBorder="1" applyAlignment="1">
      <alignment horizontal="left" vertical="top" wrapText="1"/>
    </xf>
    <xf numFmtId="0" fontId="64" fillId="0" borderId="0" xfId="0" applyFont="1"/>
    <xf numFmtId="9" fontId="45" fillId="3" borderId="70" xfId="7" applyFont="1" applyFill="1" applyBorder="1" applyAlignment="1">
      <alignment horizontal="left" vertical="center" wrapText="1"/>
    </xf>
    <xf numFmtId="9" fontId="49" fillId="3" borderId="76" xfId="7" applyFont="1" applyFill="1" applyBorder="1" applyAlignment="1">
      <alignment horizontal="left" vertical="center" wrapText="1"/>
    </xf>
    <xf numFmtId="0" fontId="0" fillId="0" borderId="0" xfId="0" applyAlignment="1">
      <alignment wrapText="1"/>
    </xf>
    <xf numFmtId="0" fontId="15" fillId="7" borderId="3" xfId="0" applyFont="1" applyFill="1" applyBorder="1" applyAlignment="1">
      <alignment horizontal="left" vertical="top" wrapText="1"/>
    </xf>
    <xf numFmtId="0" fontId="18" fillId="3" borderId="3" xfId="0" applyFont="1" applyFill="1" applyBorder="1" applyAlignment="1">
      <alignment horizontal="left" vertical="top" wrapText="1"/>
    </xf>
    <xf numFmtId="0" fontId="18" fillId="7" borderId="3" xfId="0" applyFont="1" applyFill="1" applyBorder="1" applyAlignment="1">
      <alignment horizontal="left" vertical="top" wrapText="1"/>
    </xf>
    <xf numFmtId="0" fontId="19" fillId="7" borderId="3" xfId="0" applyFont="1" applyFill="1" applyBorder="1" applyAlignment="1">
      <alignment horizontal="left" vertical="top" wrapText="1"/>
    </xf>
    <xf numFmtId="0" fontId="16" fillId="3" borderId="3" xfId="0" applyFont="1" applyFill="1" applyBorder="1" applyAlignment="1">
      <alignment horizontal="left" vertical="top" wrapText="1"/>
    </xf>
    <xf numFmtId="0" fontId="18" fillId="23" borderId="3" xfId="0" applyFont="1" applyFill="1" applyBorder="1" applyAlignment="1">
      <alignment horizontal="left" vertical="top" wrapText="1"/>
    </xf>
    <xf numFmtId="0" fontId="14" fillId="23" borderId="3" xfId="8" applyFill="1" applyBorder="1" applyAlignment="1">
      <alignment horizontal="left" vertical="top" wrapText="1"/>
    </xf>
    <xf numFmtId="0" fontId="7" fillId="3" borderId="56" xfId="0" applyFont="1" applyFill="1" applyBorder="1" applyAlignment="1" applyProtection="1">
      <alignment vertical="center"/>
      <protection locked="0"/>
    </xf>
    <xf numFmtId="0" fontId="7" fillId="3" borderId="48" xfId="0" applyFont="1" applyFill="1" applyBorder="1" applyAlignment="1" applyProtection="1">
      <alignment vertical="center"/>
      <protection locked="0"/>
    </xf>
    <xf numFmtId="0" fontId="64" fillId="24" borderId="0" xfId="0" applyFont="1" applyFill="1"/>
    <xf numFmtId="0" fontId="68" fillId="21" borderId="133" xfId="10" applyNumberFormat="1" applyFont="1" applyFill="1" applyBorder="1" applyAlignment="1">
      <alignment horizontal="center" vertical="center" wrapText="1"/>
      <protection locked="0"/>
    </xf>
    <xf numFmtId="0" fontId="66" fillId="19" borderId="134" xfId="0" applyFont="1" applyFill="1" applyBorder="1" applyAlignment="1">
      <alignment horizontal="center" vertical="top" wrapText="1"/>
    </xf>
    <xf numFmtId="0" fontId="71" fillId="0" borderId="0" xfId="0" applyFont="1"/>
    <xf numFmtId="0" fontId="14" fillId="0" borderId="0" xfId="8" applyFill="1"/>
    <xf numFmtId="0" fontId="12" fillId="3" borderId="103" xfId="0" applyFont="1" applyFill="1" applyBorder="1" applyAlignment="1" applyProtection="1">
      <alignment horizontal="left" vertical="center" wrapText="1" shrinkToFit="1"/>
      <protection locked="0"/>
    </xf>
    <xf numFmtId="0" fontId="12" fillId="3" borderId="124" xfId="0" applyFont="1" applyFill="1" applyBorder="1" applyAlignment="1" applyProtection="1">
      <alignment horizontal="left" vertical="center" wrapText="1"/>
      <protection locked="0"/>
    </xf>
    <xf numFmtId="0" fontId="12" fillId="3" borderId="102" xfId="0" applyFont="1" applyFill="1" applyBorder="1" applyAlignment="1" applyProtection="1">
      <alignment horizontal="left" vertical="center" wrapText="1"/>
      <protection locked="0"/>
    </xf>
    <xf numFmtId="0" fontId="64" fillId="0" borderId="0" xfId="0" applyFont="1" applyAlignment="1">
      <alignment horizontal="center"/>
    </xf>
    <xf numFmtId="0" fontId="30" fillId="24" borderId="0" xfId="0" applyFont="1" applyFill="1"/>
    <xf numFmtId="0" fontId="0" fillId="24" borderId="0" xfId="0" applyFill="1"/>
    <xf numFmtId="9" fontId="7" fillId="0" borderId="0" xfId="0" applyNumberFormat="1" applyFont="1" applyAlignment="1" applyProtection="1">
      <alignment horizontal="center" vertical="center" wrapText="1"/>
      <protection locked="0"/>
    </xf>
    <xf numFmtId="0" fontId="71" fillId="24" borderId="0" xfId="0" applyFont="1" applyFill="1"/>
    <xf numFmtId="0" fontId="68" fillId="0" borderId="135" xfId="0" applyFont="1" applyBorder="1" applyAlignment="1">
      <alignment vertical="top"/>
    </xf>
    <xf numFmtId="0" fontId="14" fillId="12" borderId="12" xfId="8" applyFill="1" applyBorder="1" applyAlignment="1" applyProtection="1">
      <alignment horizontal="center" vertical="center" wrapText="1"/>
      <protection locked="0"/>
    </xf>
    <xf numFmtId="0" fontId="14" fillId="12" borderId="67" xfId="8" applyFill="1" applyBorder="1" applyAlignment="1" applyProtection="1">
      <alignment horizontal="center" vertical="center" wrapText="1"/>
      <protection locked="0"/>
    </xf>
    <xf numFmtId="0" fontId="14" fillId="13" borderId="12" xfId="8" applyFill="1" applyBorder="1" applyAlignment="1" applyProtection="1">
      <alignment horizontal="center" vertical="center" wrapText="1"/>
      <protection locked="0"/>
    </xf>
    <xf numFmtId="0" fontId="14" fillId="10" borderId="69" xfId="8" applyFill="1" applyBorder="1" applyAlignment="1" applyProtection="1">
      <alignment horizontal="center" vertical="center" wrapText="1"/>
      <protection locked="0"/>
    </xf>
    <xf numFmtId="0" fontId="7" fillId="0" borderId="132" xfId="0" applyFont="1" applyBorder="1" applyAlignment="1" applyProtection="1">
      <alignment horizontal="center" vertical="center" wrapText="1" shrinkToFit="1"/>
      <protection locked="0"/>
    </xf>
    <xf numFmtId="0" fontId="7" fillId="0" borderId="131" xfId="0" applyFont="1" applyBorder="1" applyAlignment="1" applyProtection="1">
      <alignment horizontal="center" vertical="center" wrapText="1" shrinkToFit="1"/>
      <protection locked="0"/>
    </xf>
    <xf numFmtId="42" fontId="7" fillId="0" borderId="131" xfId="0" applyNumberFormat="1" applyFont="1" applyBorder="1" applyAlignment="1" applyProtection="1">
      <alignment horizontal="center" vertical="center" wrapText="1" shrinkToFit="1"/>
      <protection locked="0"/>
    </xf>
    <xf numFmtId="0" fontId="12" fillId="0" borderId="106" xfId="0" applyFont="1" applyBorder="1" applyAlignment="1" applyProtection="1">
      <alignment horizontal="left" vertical="center" wrapText="1" shrinkToFit="1"/>
      <protection locked="0"/>
    </xf>
    <xf numFmtId="0" fontId="12" fillId="0" borderId="104" xfId="0" applyFont="1" applyBorder="1" applyAlignment="1" applyProtection="1">
      <alignment horizontal="left" vertical="center" wrapText="1" shrinkToFit="1"/>
      <protection locked="0"/>
    </xf>
    <xf numFmtId="0" fontId="14" fillId="5" borderId="136" xfId="8" applyFill="1" applyBorder="1" applyAlignment="1" applyProtection="1">
      <alignment horizontal="center" vertical="center" wrapText="1"/>
      <protection locked="0"/>
    </xf>
    <xf numFmtId="0" fontId="14" fillId="11" borderId="69" xfId="8" quotePrefix="1" applyFill="1" applyBorder="1" applyAlignment="1" applyProtection="1">
      <alignment horizontal="center" vertical="center" wrapText="1"/>
      <protection locked="0"/>
    </xf>
    <xf numFmtId="9" fontId="47" fillId="3" borderId="74" xfId="7" applyFont="1" applyFill="1" applyBorder="1" applyAlignment="1">
      <alignment horizontal="left" vertical="center" wrapText="1"/>
    </xf>
    <xf numFmtId="0" fontId="35" fillId="9" borderId="47" xfId="0" applyFont="1" applyFill="1" applyBorder="1" applyAlignment="1">
      <alignment horizontal="center" vertical="center"/>
    </xf>
    <xf numFmtId="0" fontId="35" fillId="6" borderId="137" xfId="0" applyFont="1" applyFill="1" applyBorder="1" applyAlignment="1">
      <alignment horizontal="center" vertical="center" wrapText="1"/>
    </xf>
    <xf numFmtId="0" fontId="35" fillId="6" borderId="58" xfId="0" applyFont="1" applyFill="1" applyBorder="1" applyAlignment="1">
      <alignment horizontal="center" vertical="center"/>
    </xf>
    <xf numFmtId="42" fontId="7" fillId="0" borderId="131" xfId="0" applyNumberFormat="1" applyFont="1" applyBorder="1" applyAlignment="1" applyProtection="1">
      <alignment horizontal="left" vertical="center" wrapText="1" shrinkToFit="1"/>
      <protection locked="0"/>
    </xf>
    <xf numFmtId="42" fontId="7" fillId="0" borderId="138" xfId="0" applyNumberFormat="1" applyFont="1" applyBorder="1" applyAlignment="1" applyProtection="1">
      <alignment horizontal="left" vertical="center" wrapText="1" shrinkToFit="1"/>
      <protection locked="0"/>
    </xf>
    <xf numFmtId="0" fontId="12" fillId="0" borderId="92" xfId="0" applyFont="1" applyBorder="1" applyAlignment="1" applyProtection="1">
      <alignment horizontal="left" vertical="center" wrapText="1" shrinkToFit="1"/>
      <protection locked="0"/>
    </xf>
    <xf numFmtId="0" fontId="12" fillId="0" borderId="119" xfId="0" applyFont="1" applyBorder="1" applyAlignment="1" applyProtection="1">
      <alignment horizontal="left" vertical="center" wrapText="1" shrinkToFit="1"/>
      <protection locked="0"/>
    </xf>
    <xf numFmtId="0" fontId="7" fillId="0" borderId="96" xfId="0" applyFont="1" applyBorder="1" applyAlignment="1" applyProtection="1">
      <alignment horizontal="center" vertical="center" wrapText="1" shrinkToFit="1"/>
      <protection locked="0"/>
    </xf>
    <xf numFmtId="0" fontId="12" fillId="3" borderId="89" xfId="0" applyFont="1" applyFill="1" applyBorder="1" applyAlignment="1" applyProtection="1">
      <alignment horizontal="left" vertical="top" wrapText="1"/>
      <protection locked="0"/>
    </xf>
    <xf numFmtId="190" fontId="7" fillId="0" borderId="0" xfId="0" applyNumberFormat="1" applyFont="1" applyAlignment="1" applyProtection="1">
      <alignment horizontal="center" vertical="center" wrapText="1"/>
      <protection locked="0"/>
    </xf>
    <xf numFmtId="0" fontId="69" fillId="3" borderId="0" xfId="0" applyFont="1" applyFill="1"/>
    <xf numFmtId="0" fontId="12" fillId="3" borderId="0" xfId="0" applyFont="1" applyFill="1" applyAlignment="1">
      <alignment horizontal="left" vertical="center" wrapText="1"/>
    </xf>
    <xf numFmtId="0" fontId="7" fillId="3" borderId="0" xfId="0" applyFont="1" applyFill="1" applyAlignment="1">
      <alignment vertical="center"/>
    </xf>
    <xf numFmtId="0" fontId="69" fillId="0" borderId="0" xfId="0" applyFont="1"/>
    <xf numFmtId="0" fontId="11" fillId="5" borderId="46" xfId="0" applyFont="1" applyFill="1" applyBorder="1" applyAlignment="1">
      <alignment horizontal="center" vertical="center"/>
    </xf>
    <xf numFmtId="0" fontId="11" fillId="5" borderId="50" xfId="0" applyFont="1" applyFill="1" applyBorder="1" applyAlignment="1">
      <alignment vertical="center"/>
    </xf>
    <xf numFmtId="0" fontId="11" fillId="5" borderId="125" xfId="0" applyFont="1" applyFill="1" applyBorder="1" applyAlignment="1">
      <alignment horizontal="center" vertical="center" wrapText="1"/>
    </xf>
    <xf numFmtId="0" fontId="28" fillId="3" borderId="47" xfId="0" applyFont="1" applyFill="1" applyBorder="1" applyAlignment="1">
      <alignment horizontal="center" vertical="center" wrapText="1"/>
    </xf>
    <xf numFmtId="0" fontId="12" fillId="0" borderId="90" xfId="0" applyFont="1" applyBorder="1" applyAlignment="1">
      <alignment horizontal="center" vertical="center"/>
    </xf>
    <xf numFmtId="0" fontId="12" fillId="3" borderId="82" xfId="0" applyFont="1" applyFill="1" applyBorder="1" applyAlignment="1">
      <alignment horizontal="left" vertical="center" wrapText="1"/>
    </xf>
    <xf numFmtId="0" fontId="24" fillId="10" borderId="102" xfId="0" applyFont="1" applyFill="1" applyBorder="1" applyAlignment="1">
      <alignment horizontal="left" vertical="center" wrapText="1" shrinkToFit="1"/>
    </xf>
    <xf numFmtId="0" fontId="6" fillId="0" borderId="8" xfId="0" applyFont="1" applyBorder="1" applyAlignment="1">
      <alignment horizontal="center" vertical="center"/>
    </xf>
    <xf numFmtId="0" fontId="24" fillId="10" borderId="103" xfId="0" applyFont="1" applyFill="1" applyBorder="1" applyAlignment="1">
      <alignment horizontal="left" vertical="center" wrapText="1" shrinkToFit="1"/>
    </xf>
    <xf numFmtId="0" fontId="6" fillId="0" borderId="123" xfId="0" applyFont="1" applyBorder="1" applyAlignment="1">
      <alignment horizontal="center" vertical="center"/>
    </xf>
    <xf numFmtId="0" fontId="24" fillId="10" borderId="104" xfId="0" applyFont="1" applyFill="1" applyBorder="1" applyAlignment="1">
      <alignment horizontal="left" vertical="center" wrapText="1" shrinkToFit="1"/>
    </xf>
    <xf numFmtId="0" fontId="24" fillId="10" borderId="105" xfId="0" applyFont="1" applyFill="1" applyBorder="1" applyAlignment="1">
      <alignment horizontal="left" vertical="center" wrapText="1" shrinkToFit="1"/>
    </xf>
    <xf numFmtId="0" fontId="24" fillId="10" borderId="106" xfId="0" applyFont="1" applyFill="1" applyBorder="1" applyAlignment="1">
      <alignment horizontal="left" vertical="center" wrapText="1"/>
    </xf>
    <xf numFmtId="0" fontId="6" fillId="0" borderId="7" xfId="0" applyFont="1" applyBorder="1" applyAlignment="1">
      <alignment horizontal="center" vertical="center"/>
    </xf>
    <xf numFmtId="0" fontId="6" fillId="0" borderId="82" xfId="0" applyFont="1" applyBorder="1" applyAlignment="1">
      <alignment horizontal="left" vertical="center" wrapText="1"/>
    </xf>
    <xf numFmtId="0" fontId="12" fillId="10" borderId="119" xfId="0" applyFont="1" applyFill="1" applyBorder="1" applyAlignment="1">
      <alignment horizontal="left" vertical="center" wrapText="1"/>
    </xf>
    <xf numFmtId="0" fontId="12" fillId="10" borderId="103" xfId="0" applyFont="1" applyFill="1" applyBorder="1" applyAlignment="1">
      <alignment horizontal="left" vertical="center" wrapText="1" shrinkToFit="1"/>
    </xf>
    <xf numFmtId="0" fontId="6" fillId="0" borderId="9" xfId="0" applyFont="1" applyBorder="1" applyAlignment="1">
      <alignment horizontal="center" vertical="center"/>
    </xf>
    <xf numFmtId="0" fontId="12" fillId="10" borderId="102" xfId="0" applyFont="1" applyFill="1" applyBorder="1" applyAlignment="1">
      <alignment horizontal="left" vertical="center" wrapText="1" shrinkToFit="1"/>
    </xf>
    <xf numFmtId="0" fontId="11" fillId="5" borderId="79" xfId="0" applyFont="1" applyFill="1" applyBorder="1"/>
    <xf numFmtId="0" fontId="11" fillId="5" borderId="75" xfId="0" applyFont="1" applyFill="1" applyBorder="1"/>
    <xf numFmtId="0" fontId="26" fillId="5" borderId="0" xfId="0" applyFont="1" applyFill="1"/>
    <xf numFmtId="0" fontId="26" fillId="5" borderId="53" xfId="0" applyFont="1" applyFill="1" applyBorder="1" applyAlignment="1">
      <alignment horizontal="right"/>
    </xf>
    <xf numFmtId="0" fontId="70" fillId="3" borderId="0" xfId="0" applyFont="1" applyFill="1"/>
    <xf numFmtId="0" fontId="27" fillId="3" borderId="0" xfId="0" applyFont="1" applyFill="1"/>
    <xf numFmtId="0" fontId="27" fillId="3" borderId="0" xfId="0" applyFont="1" applyFill="1" applyAlignment="1">
      <alignment horizontal="center" vertical="center"/>
    </xf>
    <xf numFmtId="0" fontId="27" fillId="3" borderId="0" xfId="0" applyFont="1" applyFill="1" applyAlignment="1">
      <alignment vertical="center"/>
    </xf>
    <xf numFmtId="0" fontId="11" fillId="5" borderId="139" xfId="0" applyFont="1" applyFill="1" applyBorder="1" applyAlignment="1">
      <alignment horizontal="center" vertical="center" wrapText="1"/>
    </xf>
    <xf numFmtId="0" fontId="35" fillId="6" borderId="0" xfId="0" applyFont="1" applyFill="1"/>
    <xf numFmtId="0" fontId="35" fillId="6" borderId="0" xfId="0" applyFont="1" applyFill="1" applyAlignment="1">
      <alignment horizontal="center"/>
    </xf>
    <xf numFmtId="0" fontId="12" fillId="6" borderId="46" xfId="0" applyFont="1" applyFill="1" applyBorder="1" applyAlignment="1">
      <alignment horizontal="center" vertical="center" wrapText="1"/>
    </xf>
    <xf numFmtId="0" fontId="12" fillId="3" borderId="88" xfId="0" applyFont="1" applyFill="1" applyBorder="1" applyAlignment="1">
      <alignment horizontal="center" vertical="center"/>
    </xf>
    <xf numFmtId="0" fontId="12" fillId="3" borderId="93" xfId="0" applyFont="1" applyFill="1" applyBorder="1" applyAlignment="1">
      <alignment horizontal="left" vertical="center" wrapText="1"/>
    </xf>
    <xf numFmtId="0" fontId="12" fillId="3" borderId="0" xfId="0" applyFont="1" applyFill="1"/>
    <xf numFmtId="0" fontId="56" fillId="6" borderId="0" xfId="0" applyFont="1" applyFill="1"/>
    <xf numFmtId="0" fontId="12" fillId="0" borderId="128" xfId="0" applyFont="1" applyBorder="1" applyAlignment="1">
      <alignment horizontal="left" vertical="center" wrapText="1"/>
    </xf>
    <xf numFmtId="0" fontId="7" fillId="3" borderId="24" xfId="0" applyFont="1" applyFill="1" applyBorder="1" applyAlignment="1">
      <alignment vertical="center"/>
    </xf>
    <xf numFmtId="0" fontId="24" fillId="10" borderId="105" xfId="0" applyFont="1" applyFill="1" applyBorder="1" applyAlignment="1">
      <alignment horizontal="left" vertical="top" wrapText="1"/>
    </xf>
    <xf numFmtId="0" fontId="24" fillId="10" borderId="103" xfId="0" applyFont="1" applyFill="1" applyBorder="1" applyAlignment="1">
      <alignment horizontal="left" vertical="top" wrapText="1"/>
    </xf>
    <xf numFmtId="0" fontId="24" fillId="10" borderId="106" xfId="0" applyFont="1" applyFill="1" applyBorder="1" applyAlignment="1">
      <alignment horizontal="left" vertical="top" wrapText="1"/>
    </xf>
    <xf numFmtId="0" fontId="12" fillId="0" borderId="126" xfId="0" applyFont="1" applyBorder="1" applyAlignment="1">
      <alignment horizontal="left" vertical="center" wrapText="1"/>
    </xf>
    <xf numFmtId="0" fontId="24" fillId="10" borderId="104" xfId="0" applyFont="1" applyFill="1" applyBorder="1" applyAlignment="1">
      <alignment horizontal="left" vertical="top" wrapText="1"/>
    </xf>
    <xf numFmtId="0" fontId="6" fillId="0" borderId="44" xfId="0" applyFont="1" applyBorder="1" applyAlignment="1">
      <alignment horizontal="center" vertical="center"/>
    </xf>
    <xf numFmtId="0" fontId="6" fillId="0" borderId="24" xfId="0" applyFont="1" applyBorder="1" applyAlignment="1">
      <alignment horizontal="center" vertical="center"/>
    </xf>
    <xf numFmtId="0" fontId="12" fillId="0" borderId="128" xfId="0" applyFont="1" applyBorder="1" applyAlignment="1">
      <alignment horizontal="left" vertical="center" wrapText="1" indent="1"/>
    </xf>
    <xf numFmtId="0" fontId="12" fillId="0" borderId="113" xfId="0" applyFont="1" applyBorder="1" applyAlignment="1">
      <alignment horizontal="left" vertical="center" wrapText="1"/>
    </xf>
    <xf numFmtId="0" fontId="24" fillId="10" borderId="119" xfId="0" applyFont="1" applyFill="1" applyBorder="1" applyAlignment="1">
      <alignment horizontal="left" vertical="top" wrapText="1"/>
    </xf>
    <xf numFmtId="0" fontId="6" fillId="0" borderId="82" xfId="0" applyFont="1" applyBorder="1" applyAlignment="1">
      <alignment horizontal="center" vertical="center"/>
    </xf>
    <xf numFmtId="0" fontId="12" fillId="0" borderId="127" xfId="0" applyFont="1" applyBorder="1" applyAlignment="1">
      <alignment horizontal="left" vertical="center" wrapText="1"/>
    </xf>
    <xf numFmtId="0" fontId="6" fillId="3" borderId="0" xfId="0" applyFont="1" applyFill="1" applyAlignment="1">
      <alignment vertical="center"/>
    </xf>
    <xf numFmtId="0" fontId="7" fillId="3" borderId="45" xfId="0" applyFont="1" applyFill="1" applyBorder="1" applyAlignment="1">
      <alignment vertical="center"/>
    </xf>
    <xf numFmtId="0" fontId="6" fillId="3" borderId="0" xfId="0" applyFont="1" applyFill="1" applyAlignment="1">
      <alignment horizontal="center" vertical="center"/>
    </xf>
    <xf numFmtId="0" fontId="12" fillId="3" borderId="24" xfId="0" applyFont="1" applyFill="1" applyBorder="1" applyAlignment="1" applyProtection="1">
      <alignment horizontal="center" vertical="center" wrapText="1"/>
      <protection locked="0"/>
    </xf>
    <xf numFmtId="0" fontId="12" fillId="8" borderId="106" xfId="0" applyFont="1" applyFill="1" applyBorder="1" applyAlignment="1">
      <alignment horizontal="left" vertical="center" wrapText="1" shrinkToFit="1"/>
    </xf>
    <xf numFmtId="0" fontId="7" fillId="10" borderId="131" xfId="0" applyFont="1" applyFill="1" applyBorder="1" applyAlignment="1">
      <alignment horizontal="center" vertical="center" wrapText="1" shrinkToFit="1"/>
    </xf>
    <xf numFmtId="0" fontId="64" fillId="0" borderId="0" xfId="0" applyFont="1" applyAlignment="1">
      <alignment horizontal="left" vertical="top"/>
    </xf>
    <xf numFmtId="0" fontId="64" fillId="0" borderId="0" xfId="0" applyFont="1" applyAlignment="1">
      <alignment vertical="top"/>
    </xf>
    <xf numFmtId="0" fontId="64" fillId="0" borderId="0" xfId="0" applyFont="1" applyAlignment="1">
      <alignment horizontal="right"/>
    </xf>
    <xf numFmtId="0" fontId="66" fillId="3" borderId="0" xfId="9" applyFont="1" applyAlignment="1">
      <alignment horizontal="left" vertical="center" wrapText="1"/>
    </xf>
    <xf numFmtId="0" fontId="66" fillId="3" borderId="0" xfId="9" applyFont="1" applyAlignment="1">
      <alignment vertical="center" wrapText="1"/>
    </xf>
    <xf numFmtId="0" fontId="67" fillId="3" borderId="0" xfId="9" applyFont="1" applyAlignment="1">
      <alignment vertical="top"/>
    </xf>
    <xf numFmtId="0" fontId="67" fillId="0" borderId="0" xfId="9" applyFont="1" applyFill="1">
      <alignment vertical="center"/>
    </xf>
    <xf numFmtId="0" fontId="66" fillId="0" borderId="0" xfId="9" applyFont="1" applyFill="1" applyAlignment="1">
      <alignment vertical="top"/>
    </xf>
    <xf numFmtId="0" fontId="66" fillId="3" borderId="0" xfId="9" applyFont="1">
      <alignment vertical="center"/>
    </xf>
    <xf numFmtId="0" fontId="68" fillId="19" borderId="0" xfId="0" applyFont="1" applyFill="1" applyAlignment="1">
      <alignment vertical="top" wrapText="1"/>
    </xf>
    <xf numFmtId="0" fontId="73" fillId="0" borderId="0" xfId="0" applyFont="1" applyAlignment="1">
      <alignment horizontal="center" vertical="center"/>
    </xf>
    <xf numFmtId="0" fontId="64" fillId="0" borderId="0" xfId="0" applyFont="1" applyAlignment="1">
      <alignment horizontal="right" vertical="top"/>
    </xf>
    <xf numFmtId="0" fontId="68" fillId="0" borderId="0" xfId="10" applyNumberFormat="1" applyFont="1" applyFill="1" applyBorder="1" applyAlignment="1" applyProtection="1">
      <alignment horizontal="left" vertical="top" wrapText="1"/>
    </xf>
    <xf numFmtId="0" fontId="68" fillId="21" borderId="0" xfId="10" applyNumberFormat="1" applyFont="1" applyFill="1" applyBorder="1" applyAlignment="1" applyProtection="1">
      <alignment horizontal="left" vertical="top" wrapText="1"/>
    </xf>
    <xf numFmtId="0" fontId="68" fillId="24" borderId="0" xfId="10" applyNumberFormat="1" applyFont="1" applyFill="1" applyBorder="1" applyAlignment="1">
      <alignment horizontal="center" vertical="center" wrapText="1"/>
      <protection locked="0"/>
    </xf>
    <xf numFmtId="0" fontId="68" fillId="22" borderId="0" xfId="10" applyNumberFormat="1" applyFont="1" applyFill="1" applyBorder="1" applyAlignment="1">
      <alignment horizontal="center" vertical="center" wrapText="1"/>
      <protection locked="0"/>
    </xf>
    <xf numFmtId="0" fontId="64" fillId="0" borderId="0" xfId="0" applyFont="1" applyProtection="1">
      <protection locked="0"/>
    </xf>
    <xf numFmtId="191" fontId="7" fillId="0" borderId="130" xfId="0" applyNumberFormat="1" applyFont="1" applyBorder="1" applyAlignment="1" applyProtection="1">
      <alignment horizontal="center" vertical="center" wrapText="1" shrinkToFit="1"/>
      <protection locked="0"/>
    </xf>
    <xf numFmtId="191" fontId="7" fillId="0" borderId="131" xfId="0" applyNumberFormat="1" applyFont="1" applyBorder="1" applyAlignment="1" applyProtection="1">
      <alignment horizontal="center" vertical="center" wrapText="1" shrinkToFit="1"/>
      <protection locked="0"/>
    </xf>
    <xf numFmtId="192" fontId="7" fillId="0" borderId="132" xfId="0" applyNumberFormat="1" applyFont="1" applyBorder="1" applyAlignment="1" applyProtection="1">
      <alignment horizontal="center" vertical="center" wrapText="1" shrinkToFit="1"/>
      <protection locked="0"/>
    </xf>
    <xf numFmtId="193" fontId="7" fillId="0" borderId="129" xfId="0" applyNumberFormat="1" applyFont="1" applyBorder="1" applyAlignment="1" applyProtection="1">
      <alignment horizontal="center" vertical="center" wrapText="1" shrinkToFit="1"/>
      <protection locked="0"/>
    </xf>
    <xf numFmtId="194" fontId="7" fillId="0" borderId="132" xfId="0" applyNumberFormat="1" applyFont="1" applyBorder="1" applyAlignment="1" applyProtection="1">
      <alignment horizontal="center" vertical="center" wrapText="1" shrinkToFit="1"/>
      <protection locked="0"/>
    </xf>
    <xf numFmtId="195" fontId="7" fillId="0" borderId="131" xfId="0" applyNumberFormat="1" applyFont="1" applyBorder="1" applyAlignment="1" applyProtection="1">
      <alignment horizontal="center" vertical="center" wrapText="1" shrinkToFit="1"/>
      <protection locked="0"/>
    </xf>
    <xf numFmtId="196" fontId="7" fillId="0" borderId="131" xfId="0" applyNumberFormat="1" applyFont="1" applyBorder="1" applyAlignment="1" applyProtection="1">
      <alignment horizontal="center" vertical="center" wrapText="1" shrinkToFit="1"/>
      <protection locked="0"/>
    </xf>
    <xf numFmtId="197" fontId="7" fillId="0" borderId="131" xfId="0" applyNumberFormat="1" applyFont="1" applyBorder="1" applyAlignment="1" applyProtection="1">
      <alignment horizontal="center" vertical="center" wrapText="1" shrinkToFit="1"/>
      <protection locked="0"/>
    </xf>
    <xf numFmtId="198" fontId="7" fillId="0" borderId="131" xfId="0" applyNumberFormat="1" applyFont="1" applyBorder="1" applyAlignment="1" applyProtection="1">
      <alignment horizontal="center" vertical="center" wrapText="1" shrinkToFit="1"/>
      <protection locked="0"/>
    </xf>
    <xf numFmtId="199" fontId="7" fillId="0" borderId="131" xfId="0" applyNumberFormat="1" applyFont="1" applyBorder="1" applyAlignment="1" applyProtection="1">
      <alignment horizontal="center" vertical="center" wrapText="1" shrinkToFit="1"/>
      <protection locked="0"/>
    </xf>
    <xf numFmtId="200" fontId="7" fillId="0" borderId="131" xfId="0" applyNumberFormat="1" applyFont="1" applyBorder="1" applyAlignment="1" applyProtection="1">
      <alignment horizontal="center" vertical="center" wrapText="1" shrinkToFit="1"/>
      <protection locked="0"/>
    </xf>
    <xf numFmtId="201" fontId="7" fillId="0" borderId="131" xfId="0" applyNumberFormat="1" applyFont="1" applyBorder="1" applyAlignment="1" applyProtection="1">
      <alignment horizontal="center" vertical="center" wrapText="1" shrinkToFit="1"/>
      <protection locked="0"/>
    </xf>
    <xf numFmtId="202" fontId="7" fillId="0" borderId="131" xfId="0" applyNumberFormat="1" applyFont="1" applyBorder="1" applyAlignment="1" applyProtection="1">
      <alignment horizontal="center" vertical="center" wrapText="1" shrinkToFit="1"/>
      <protection locked="0"/>
    </xf>
    <xf numFmtId="203" fontId="7" fillId="0" borderId="131" xfId="0" applyNumberFormat="1" applyFont="1" applyBorder="1" applyAlignment="1" applyProtection="1">
      <alignment horizontal="center" vertical="center" wrapText="1" shrinkToFit="1"/>
      <protection locked="0"/>
    </xf>
    <xf numFmtId="204" fontId="7" fillId="0" borderId="131" xfId="0" applyNumberFormat="1" applyFont="1" applyBorder="1" applyAlignment="1" applyProtection="1">
      <alignment horizontal="center" vertical="center" wrapText="1" shrinkToFit="1"/>
      <protection locked="0"/>
    </xf>
    <xf numFmtId="205" fontId="7" fillId="0" borderId="131" xfId="0" applyNumberFormat="1" applyFont="1" applyBorder="1" applyAlignment="1" applyProtection="1">
      <alignment horizontal="center" vertical="center" wrapText="1" shrinkToFit="1"/>
      <protection locked="0"/>
    </xf>
    <xf numFmtId="206" fontId="7" fillId="0" borderId="131" xfId="0" applyNumberFormat="1" applyFont="1" applyBorder="1" applyAlignment="1" applyProtection="1">
      <alignment horizontal="center" vertical="center" wrapText="1" shrinkToFit="1"/>
      <protection locked="0"/>
    </xf>
    <xf numFmtId="207" fontId="7" fillId="0" borderId="131" xfId="0" applyNumberFormat="1" applyFont="1" applyBorder="1" applyAlignment="1" applyProtection="1">
      <alignment horizontal="center" vertical="center" wrapText="1" shrinkToFit="1"/>
      <protection locked="0"/>
    </xf>
    <xf numFmtId="208" fontId="7" fillId="0" borderId="131" xfId="0" applyNumberFormat="1" applyFont="1" applyBorder="1" applyAlignment="1" applyProtection="1">
      <alignment horizontal="center" vertical="center" wrapText="1" shrinkToFit="1"/>
      <protection locked="0"/>
    </xf>
    <xf numFmtId="209" fontId="7" fillId="0" borderId="131" xfId="0" applyNumberFormat="1" applyFont="1" applyBorder="1" applyAlignment="1" applyProtection="1">
      <alignment horizontal="center" vertical="center" wrapText="1" shrinkToFit="1"/>
      <protection locked="0"/>
    </xf>
    <xf numFmtId="210" fontId="7" fillId="0" borderId="120" xfId="0" applyNumberFormat="1" applyFont="1" applyBorder="1" applyAlignment="1" applyProtection="1">
      <alignment horizontal="center" vertical="center" wrapText="1" shrinkToFit="1"/>
      <protection locked="0"/>
    </xf>
    <xf numFmtId="211" fontId="7" fillId="0" borderId="131" xfId="0" applyNumberFormat="1" applyFont="1" applyBorder="1" applyAlignment="1" applyProtection="1">
      <alignment horizontal="center" vertical="center" wrapText="1" shrinkToFit="1"/>
      <protection locked="0"/>
    </xf>
    <xf numFmtId="212" fontId="7" fillId="0" borderId="131" xfId="0" applyNumberFormat="1" applyFont="1" applyBorder="1" applyAlignment="1" applyProtection="1">
      <alignment horizontal="center" vertical="center" wrapText="1" shrinkToFit="1"/>
      <protection locked="0"/>
    </xf>
    <xf numFmtId="213" fontId="7" fillId="0" borderId="131" xfId="0" applyNumberFormat="1" applyFont="1" applyBorder="1" applyAlignment="1" applyProtection="1">
      <alignment horizontal="center" vertical="center" wrapText="1" shrinkToFit="1"/>
      <protection locked="0"/>
    </xf>
    <xf numFmtId="214" fontId="7" fillId="0" borderId="131" xfId="0" applyNumberFormat="1" applyFont="1" applyBorder="1" applyAlignment="1" applyProtection="1">
      <alignment horizontal="center" vertical="center" wrapText="1" shrinkToFit="1"/>
      <protection locked="0"/>
    </xf>
    <xf numFmtId="215" fontId="7" fillId="0" borderId="131" xfId="0" applyNumberFormat="1" applyFont="1" applyBorder="1" applyAlignment="1" applyProtection="1">
      <alignment horizontal="center" vertical="center" wrapText="1" shrinkToFit="1"/>
      <protection locked="0"/>
    </xf>
    <xf numFmtId="0" fontId="12" fillId="3" borderId="6" xfId="0" applyFont="1" applyFill="1" applyBorder="1" applyAlignment="1">
      <alignment horizontal="left" vertical="center" wrapText="1"/>
    </xf>
    <xf numFmtId="219" fontId="7" fillId="0" borderId="131" xfId="0" applyNumberFormat="1" applyFont="1" applyBorder="1" applyAlignment="1" applyProtection="1">
      <alignment horizontal="center" vertical="center" wrapText="1" shrinkToFit="1"/>
      <protection locked="0"/>
    </xf>
    <xf numFmtId="179" fontId="53" fillId="3" borderId="0" xfId="2" applyNumberFormat="1" applyFont="1" applyFill="1" applyAlignment="1">
      <alignment horizontal="center" vertical="center" wrapText="1"/>
    </xf>
    <xf numFmtId="9" fontId="18" fillId="3" borderId="77" xfId="7" applyFont="1" applyFill="1" applyBorder="1" applyAlignment="1">
      <alignment horizontal="left" vertical="center" wrapText="1"/>
    </xf>
    <xf numFmtId="9" fontId="18" fillId="3" borderId="78" xfId="7" applyFont="1" applyFill="1" applyBorder="1" applyAlignment="1">
      <alignment horizontal="left" vertical="center" wrapText="1"/>
    </xf>
    <xf numFmtId="0" fontId="42" fillId="3" borderId="0" xfId="0" applyFont="1" applyFill="1" applyAlignment="1">
      <alignment horizontal="center" vertical="center"/>
    </xf>
    <xf numFmtId="179" fontId="62" fillId="3" borderId="0" xfId="2" applyNumberFormat="1" applyFont="1" applyFill="1" applyAlignment="1">
      <alignment horizontal="left" vertical="center" wrapText="1"/>
    </xf>
    <xf numFmtId="0" fontId="69" fillId="0" borderId="7" xfId="0" applyFont="1" applyBorder="1" applyAlignment="1" applyProtection="1">
      <alignment horizontal="center"/>
      <protection locked="0"/>
    </xf>
    <xf numFmtId="0" fontId="69" fillId="0" borderId="51" xfId="0" applyFont="1" applyBorder="1" applyAlignment="1" applyProtection="1">
      <alignment horizontal="center"/>
      <protection locked="0"/>
    </xf>
    <xf numFmtId="0" fontId="69" fillId="0" borderId="52" xfId="0" applyFont="1" applyBorder="1" applyAlignment="1" applyProtection="1">
      <alignment horizontal="center"/>
      <protection locked="0"/>
    </xf>
    <xf numFmtId="0" fontId="69" fillId="0" borderId="8" xfId="0" applyFont="1" applyBorder="1" applyAlignment="1" applyProtection="1">
      <alignment horizontal="center"/>
      <protection locked="0"/>
    </xf>
    <xf numFmtId="0" fontId="69" fillId="0" borderId="0" xfId="0" applyFont="1" applyAlignment="1" applyProtection="1">
      <alignment horizontal="center"/>
      <protection locked="0"/>
    </xf>
    <xf numFmtId="0" fontId="69" fillId="0" borderId="53" xfId="0" applyFont="1" applyBorder="1" applyAlignment="1" applyProtection="1">
      <alignment horizontal="center"/>
      <protection locked="0"/>
    </xf>
    <xf numFmtId="0" fontId="69" fillId="0" borderId="9" xfId="0" applyFont="1" applyBorder="1" applyAlignment="1" applyProtection="1">
      <alignment horizontal="center"/>
      <protection locked="0"/>
    </xf>
    <xf numFmtId="0" fontId="69" fillId="0" borderId="54" xfId="0" applyFont="1" applyBorder="1" applyAlignment="1" applyProtection="1">
      <alignment horizontal="center"/>
      <protection locked="0"/>
    </xf>
    <xf numFmtId="0" fontId="69" fillId="0" borderId="55" xfId="0" applyFont="1" applyBorder="1" applyAlignment="1" applyProtection="1">
      <alignment horizontal="center"/>
      <protection locked="0"/>
    </xf>
    <xf numFmtId="0" fontId="69" fillId="0" borderId="47" xfId="0" applyFont="1" applyBorder="1" applyAlignment="1">
      <alignment horizontal="center"/>
    </xf>
    <xf numFmtId="0" fontId="69" fillId="0" borderId="56" xfId="0" applyFont="1" applyBorder="1" applyAlignment="1">
      <alignment horizontal="center"/>
    </xf>
    <xf numFmtId="0" fontId="69" fillId="0" borderId="48" xfId="0" applyFont="1" applyBorder="1" applyAlignment="1">
      <alignment horizontal="center"/>
    </xf>
    <xf numFmtId="218" fontId="7" fillId="0" borderId="0" xfId="0" applyNumberFormat="1" applyFont="1" applyAlignment="1" applyProtection="1">
      <alignment horizontal="center" vertical="center" wrapText="1"/>
      <protection locked="0"/>
    </xf>
    <xf numFmtId="181" fontId="7" fillId="0" borderId="0" xfId="0" applyNumberFormat="1" applyFont="1" applyAlignment="1" applyProtection="1">
      <alignment horizontal="center" vertical="center" wrapText="1"/>
      <protection locked="0"/>
    </xf>
    <xf numFmtId="0" fontId="12" fillId="8" borderId="47" xfId="0" applyFont="1" applyFill="1" applyBorder="1" applyAlignment="1">
      <alignment horizontal="center" vertical="center" wrapText="1"/>
    </xf>
    <xf numFmtId="0" fontId="12" fillId="8" borderId="48" xfId="0" applyFont="1" applyFill="1" applyBorder="1" applyAlignment="1">
      <alignment horizontal="center" vertical="center" wrapText="1"/>
    </xf>
    <xf numFmtId="216" fontId="7" fillId="0" borderId="51" xfId="0" applyNumberFormat="1" applyFont="1" applyBorder="1" applyAlignment="1" applyProtection="1">
      <alignment horizontal="center" vertical="center" wrapText="1"/>
      <protection locked="0"/>
    </xf>
    <xf numFmtId="175" fontId="56" fillId="0" borderId="113" xfId="0" applyNumberFormat="1" applyFont="1" applyBorder="1" applyAlignment="1" applyProtection="1">
      <alignment horizontal="center" vertical="center"/>
      <protection locked="0"/>
    </xf>
    <xf numFmtId="175" fontId="56" fillId="0" borderId="120" xfId="0" applyNumberFormat="1" applyFont="1" applyBorder="1" applyAlignment="1" applyProtection="1">
      <alignment horizontal="center" vertical="center"/>
      <protection locked="0"/>
    </xf>
    <xf numFmtId="0" fontId="11" fillId="5" borderId="50" xfId="0" applyFont="1" applyFill="1" applyBorder="1" applyAlignment="1">
      <alignment horizontal="center" vertical="center"/>
    </xf>
    <xf numFmtId="10" fontId="7" fillId="0" borderId="91" xfId="6" applyNumberFormat="1" applyFont="1" applyFill="1" applyBorder="1" applyAlignment="1" applyProtection="1">
      <alignment horizontal="center" vertical="center" wrapText="1"/>
      <protection locked="0"/>
    </xf>
    <xf numFmtId="190" fontId="7" fillId="0" borderId="121" xfId="0" applyNumberFormat="1" applyFont="1" applyBorder="1" applyAlignment="1" applyProtection="1">
      <alignment horizontal="center" vertical="center" wrapText="1"/>
      <protection locked="0"/>
    </xf>
    <xf numFmtId="217" fontId="7" fillId="0" borderId="91" xfId="6" applyNumberFormat="1" applyFont="1" applyFill="1" applyBorder="1" applyAlignment="1" applyProtection="1">
      <alignment horizontal="center" vertical="center" wrapText="1"/>
      <protection locked="0"/>
    </xf>
    <xf numFmtId="0" fontId="12" fillId="8" borderId="56" xfId="0" applyFont="1" applyFill="1" applyBorder="1" applyAlignment="1">
      <alignment horizontal="center" vertical="center" wrapText="1"/>
    </xf>
    <xf numFmtId="190" fontId="7" fillId="0" borderId="0" xfId="0" applyNumberFormat="1" applyFont="1" applyAlignment="1" applyProtection="1">
      <alignment horizontal="center" vertical="center" wrapText="1"/>
      <protection locked="0"/>
    </xf>
    <xf numFmtId="218" fontId="7" fillId="0" borderId="113" xfId="0" applyNumberFormat="1" applyFont="1" applyBorder="1" applyAlignment="1" applyProtection="1">
      <alignment horizontal="center" vertical="center" wrapText="1"/>
      <protection locked="0"/>
    </xf>
    <xf numFmtId="218" fontId="7" fillId="0" borderId="120" xfId="0" applyNumberFormat="1" applyFont="1" applyBorder="1" applyAlignment="1" applyProtection="1">
      <alignment horizontal="center" vertical="center" wrapText="1"/>
      <protection locked="0"/>
    </xf>
    <xf numFmtId="0" fontId="6" fillId="0" borderId="118" xfId="0" applyFont="1" applyBorder="1" applyAlignment="1">
      <alignment horizontal="center" vertical="center"/>
    </xf>
    <xf numFmtId="0" fontId="12" fillId="3" borderId="6" xfId="0" applyFont="1" applyFill="1" applyBorder="1" applyAlignment="1">
      <alignment horizontal="left" vertical="center" wrapText="1"/>
    </xf>
    <xf numFmtId="0" fontId="12" fillId="3" borderId="24" xfId="0" applyFont="1" applyFill="1" applyBorder="1" applyAlignment="1">
      <alignment horizontal="left" vertical="center" wrapText="1"/>
    </xf>
    <xf numFmtId="0" fontId="12" fillId="3" borderId="44" xfId="0" applyFont="1" applyFill="1" applyBorder="1" applyAlignment="1">
      <alignment horizontal="left" vertical="center" wrapText="1"/>
    </xf>
    <xf numFmtId="0" fontId="8" fillId="6" borderId="62" xfId="0" applyFont="1" applyFill="1" applyBorder="1" applyAlignment="1">
      <alignment horizontal="center" vertical="center" wrapText="1"/>
    </xf>
    <xf numFmtId="0" fontId="8" fillId="6" borderId="64" xfId="0" applyFont="1" applyFill="1" applyBorder="1" applyAlignment="1">
      <alignment horizontal="center" vertical="center" wrapText="1"/>
    </xf>
    <xf numFmtId="0" fontId="8" fillId="6" borderId="97" xfId="0" applyFont="1" applyFill="1" applyBorder="1" applyAlignment="1">
      <alignment horizontal="center" vertical="center" wrapText="1"/>
    </xf>
    <xf numFmtId="0" fontId="7" fillId="3" borderId="83" xfId="0" applyFont="1" applyFill="1" applyBorder="1" applyAlignment="1" applyProtection="1">
      <alignment horizontal="center" vertical="center" wrapText="1"/>
      <protection locked="0"/>
    </xf>
    <xf numFmtId="0" fontId="7" fillId="3" borderId="84" xfId="0" applyFont="1" applyFill="1" applyBorder="1" applyAlignment="1" applyProtection="1">
      <alignment horizontal="center" vertical="center" wrapText="1"/>
      <protection locked="0"/>
    </xf>
    <xf numFmtId="0" fontId="7" fillId="3" borderId="86" xfId="0" applyFont="1" applyFill="1" applyBorder="1" applyAlignment="1" applyProtection="1">
      <alignment horizontal="center" vertical="center" wrapText="1"/>
      <protection locked="0"/>
    </xf>
    <xf numFmtId="0" fontId="8" fillId="6" borderId="115" xfId="0" applyFont="1" applyFill="1" applyBorder="1" applyAlignment="1">
      <alignment horizontal="center" vertical="center" wrapText="1"/>
    </xf>
    <xf numFmtId="0" fontId="8" fillId="6" borderId="116" xfId="0" applyFont="1" applyFill="1" applyBorder="1" applyAlignment="1">
      <alignment horizontal="center" vertical="center" wrapText="1"/>
    </xf>
    <xf numFmtId="0" fontId="8" fillId="6" borderId="117" xfId="0" applyFont="1" applyFill="1" applyBorder="1" applyAlignment="1">
      <alignment horizontal="center" vertical="center" wrapText="1"/>
    </xf>
    <xf numFmtId="0" fontId="8" fillId="6" borderId="7"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7" fillId="3" borderId="87" xfId="0" applyFont="1" applyFill="1" applyBorder="1" applyAlignment="1" applyProtection="1">
      <alignment horizontal="center" vertical="center" wrapText="1"/>
      <protection locked="0"/>
    </xf>
    <xf numFmtId="0" fontId="7" fillId="3" borderId="20" xfId="0" applyFont="1" applyFill="1" applyBorder="1" applyAlignment="1" applyProtection="1">
      <alignment horizontal="center" vertical="center" wrapText="1"/>
      <protection locked="0"/>
    </xf>
    <xf numFmtId="0" fontId="7" fillId="3" borderId="35" xfId="0" applyFont="1" applyFill="1" applyBorder="1" applyAlignment="1" applyProtection="1">
      <alignment horizontal="center" vertical="center" wrapText="1"/>
      <protection locked="0"/>
    </xf>
    <xf numFmtId="0" fontId="7" fillId="3" borderId="49" xfId="0" applyFont="1" applyFill="1" applyBorder="1" applyAlignment="1" applyProtection="1">
      <alignment horizontal="center" vertical="center" wrapText="1"/>
      <protection locked="0"/>
    </xf>
    <xf numFmtId="0" fontId="8" fillId="6" borderId="99" xfId="0" applyFont="1" applyFill="1" applyBorder="1" applyAlignment="1">
      <alignment horizontal="center" vertical="center" wrapText="1"/>
    </xf>
    <xf numFmtId="0" fontId="8" fillId="6" borderId="101" xfId="0" applyFont="1" applyFill="1" applyBorder="1" applyAlignment="1">
      <alignment horizontal="center" vertical="center" wrapText="1"/>
    </xf>
    <xf numFmtId="0" fontId="7" fillId="3" borderId="94" xfId="0" applyFont="1" applyFill="1" applyBorder="1" applyAlignment="1" applyProtection="1">
      <alignment horizontal="center" vertical="center" wrapText="1"/>
      <protection locked="0"/>
    </xf>
    <xf numFmtId="0" fontId="6" fillId="0" borderId="4" xfId="0" applyFont="1" applyBorder="1" applyAlignment="1">
      <alignment horizontal="center" vertical="center"/>
    </xf>
    <xf numFmtId="0" fontId="6" fillId="0" borderId="6" xfId="0" applyFont="1" applyBorder="1" applyAlignment="1">
      <alignment horizontal="center" vertical="center"/>
    </xf>
    <xf numFmtId="0" fontId="6" fillId="0" borderId="44" xfId="0" applyFont="1" applyBorder="1" applyAlignment="1">
      <alignment horizontal="center" vertical="center"/>
    </xf>
    <xf numFmtId="0" fontId="7" fillId="3" borderId="6" xfId="0" applyFont="1" applyFill="1" applyBorder="1" applyAlignment="1" applyProtection="1">
      <alignment horizontal="left" vertical="top" wrapText="1"/>
      <protection locked="0"/>
    </xf>
    <xf numFmtId="0" fontId="7" fillId="3" borderId="44" xfId="0" applyFont="1" applyFill="1" applyBorder="1" applyAlignment="1" applyProtection="1">
      <alignment horizontal="left" vertical="top" wrapText="1"/>
      <protection locked="0"/>
    </xf>
    <xf numFmtId="0" fontId="7" fillId="3" borderId="100" xfId="0" applyFont="1" applyFill="1" applyBorder="1" applyAlignment="1" applyProtection="1">
      <alignment horizontal="center" vertical="center" wrapText="1"/>
      <protection locked="0"/>
    </xf>
    <xf numFmtId="0" fontId="6" fillId="6" borderId="62" xfId="0" applyFont="1" applyFill="1" applyBorder="1" applyAlignment="1">
      <alignment horizontal="center" vertical="center" wrapText="1"/>
    </xf>
    <xf numFmtId="0" fontId="6" fillId="6" borderId="8" xfId="0" applyFont="1" applyFill="1" applyBorder="1" applyAlignment="1">
      <alignment horizontal="center" vertical="center" wrapText="1"/>
    </xf>
    <xf numFmtId="0" fontId="6" fillId="6" borderId="97" xfId="0" applyFont="1" applyFill="1" applyBorder="1" applyAlignment="1">
      <alignment horizontal="center" vertical="center" wrapText="1"/>
    </xf>
    <xf numFmtId="0" fontId="6" fillId="6" borderId="90" xfId="0" applyFont="1" applyFill="1" applyBorder="1" applyAlignment="1">
      <alignment horizontal="center" vertical="center" wrapText="1"/>
    </xf>
    <xf numFmtId="0" fontId="6" fillId="6" borderId="118" xfId="0" applyFont="1" applyFill="1" applyBorder="1" applyAlignment="1">
      <alignment horizontal="center" vertical="center" wrapText="1"/>
    </xf>
    <xf numFmtId="0" fontId="6" fillId="6" borderId="123" xfId="0" applyFont="1" applyFill="1" applyBorder="1" applyAlignment="1">
      <alignment horizontal="center" vertical="center" wrapText="1"/>
    </xf>
    <xf numFmtId="0" fontId="6" fillId="6" borderId="99" xfId="0" applyFont="1" applyFill="1" applyBorder="1" applyAlignment="1">
      <alignment horizontal="center" vertical="center" wrapText="1"/>
    </xf>
    <xf numFmtId="0" fontId="6" fillId="0" borderId="24" xfId="0" applyFont="1" applyBorder="1" applyAlignment="1">
      <alignment horizontal="center" vertical="center"/>
    </xf>
    <xf numFmtId="0" fontId="6" fillId="0" borderId="121" xfId="0" applyFont="1" applyBorder="1" applyAlignment="1">
      <alignment horizontal="center" vertical="center"/>
    </xf>
    <xf numFmtId="0" fontId="6" fillId="0" borderId="17" xfId="0" applyFont="1" applyBorder="1" applyAlignment="1">
      <alignment horizontal="center" vertical="center"/>
    </xf>
    <xf numFmtId="0" fontId="7" fillId="0" borderId="4" xfId="0" applyFont="1" applyBorder="1" applyAlignment="1" applyProtection="1">
      <alignment horizontal="center" vertical="center" wrapText="1"/>
      <protection locked="0"/>
    </xf>
    <xf numFmtId="0" fontId="7" fillId="0" borderId="42" xfId="0" applyFont="1" applyBorder="1" applyAlignment="1" applyProtection="1">
      <alignment horizontal="left" vertical="top" wrapText="1"/>
      <protection locked="0"/>
    </xf>
    <xf numFmtId="0" fontId="6" fillId="3" borderId="17" xfId="0" applyFont="1" applyFill="1" applyBorder="1" applyAlignment="1">
      <alignment horizontal="center" vertical="center"/>
    </xf>
    <xf numFmtId="0" fontId="6" fillId="0" borderId="18" xfId="0" applyFont="1" applyBorder="1" applyAlignment="1">
      <alignment horizontal="center" vertical="center"/>
    </xf>
    <xf numFmtId="0" fontId="7" fillId="3" borderId="4" xfId="0" applyFont="1" applyFill="1" applyBorder="1" applyAlignment="1" applyProtection="1">
      <alignment horizontal="center" vertical="center" wrapText="1"/>
      <protection locked="0"/>
    </xf>
    <xf numFmtId="0" fontId="7" fillId="0" borderId="5" xfId="0" applyFont="1" applyBorder="1" applyAlignment="1" applyProtection="1">
      <alignment horizontal="center" vertical="center" wrapText="1"/>
      <protection locked="0"/>
    </xf>
    <xf numFmtId="0" fontId="7" fillId="3" borderId="42" xfId="0" applyFont="1" applyFill="1" applyBorder="1" applyAlignment="1" applyProtection="1">
      <alignment horizontal="left" vertical="top" wrapText="1"/>
      <protection locked="0"/>
    </xf>
    <xf numFmtId="0" fontId="7" fillId="0" borderId="43" xfId="0" applyFont="1" applyBorder="1" applyAlignment="1" applyProtection="1">
      <alignment horizontal="left" vertical="top" wrapText="1"/>
      <protection locked="0"/>
    </xf>
    <xf numFmtId="0" fontId="6" fillId="3" borderId="17" xfId="0" applyFont="1" applyFill="1" applyBorder="1" applyAlignment="1">
      <alignment horizontal="center" vertical="center" wrapText="1"/>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80" xfId="0" applyFont="1" applyBorder="1" applyAlignment="1">
      <alignment horizontal="center" vertical="center"/>
    </xf>
    <xf numFmtId="0" fontId="7" fillId="0" borderId="6" xfId="0" applyFont="1" applyBorder="1" applyAlignment="1" applyProtection="1">
      <alignment horizontal="center" vertical="center" wrapText="1"/>
      <protection locked="0"/>
    </xf>
    <xf numFmtId="0" fontId="7" fillId="0" borderId="81" xfId="0" applyFont="1" applyBorder="1" applyAlignment="1" applyProtection="1">
      <alignment horizontal="left" vertical="top" wrapText="1"/>
      <protection locked="0"/>
    </xf>
    <xf numFmtId="49" fontId="7" fillId="0" borderId="42" xfId="0" applyNumberFormat="1" applyFont="1" applyBorder="1" applyAlignment="1" applyProtection="1">
      <alignment horizontal="left" vertical="top" wrapText="1"/>
      <protection locked="0"/>
    </xf>
    <xf numFmtId="49" fontId="7" fillId="0" borderId="43" xfId="0" applyNumberFormat="1" applyFont="1" applyBorder="1" applyAlignment="1" applyProtection="1">
      <alignment horizontal="left" vertical="top" wrapText="1"/>
      <protection locked="0"/>
    </xf>
    <xf numFmtId="0" fontId="8" fillId="3" borderId="80" xfId="0" applyFont="1" applyFill="1" applyBorder="1" applyAlignment="1">
      <alignment horizontal="center" vertical="center"/>
    </xf>
    <xf numFmtId="0" fontId="8" fillId="3" borderId="57" xfId="0" applyFont="1" applyFill="1" applyBorder="1" applyAlignment="1">
      <alignment horizontal="center" vertical="center"/>
    </xf>
    <xf numFmtId="0" fontId="8" fillId="3" borderId="26" xfId="0" applyFont="1" applyFill="1" applyBorder="1" applyAlignment="1">
      <alignment horizontal="center" vertical="center"/>
    </xf>
    <xf numFmtId="0" fontId="10" fillId="0" borderId="81" xfId="0" applyFont="1" applyBorder="1" applyAlignment="1" applyProtection="1">
      <alignment horizontal="center" vertical="top" wrapText="1"/>
      <protection locked="0"/>
    </xf>
    <xf numFmtId="0" fontId="10" fillId="0" borderId="36" xfId="0" applyFont="1" applyBorder="1" applyAlignment="1" applyProtection="1">
      <alignment horizontal="center" vertical="top" wrapText="1"/>
      <protection locked="0"/>
    </xf>
    <xf numFmtId="0" fontId="10" fillId="0" borderId="27" xfId="0" applyFont="1" applyBorder="1" applyAlignment="1" applyProtection="1">
      <alignment horizontal="center" vertical="top" wrapText="1"/>
      <protection locked="0"/>
    </xf>
    <xf numFmtId="0" fontId="10" fillId="3" borderId="111" xfId="0" applyFont="1" applyFill="1" applyBorder="1" applyAlignment="1" applyProtection="1">
      <alignment horizontal="center" vertical="center" wrapText="1"/>
      <protection locked="0"/>
    </xf>
    <xf numFmtId="0" fontId="10" fillId="3" borderId="113" xfId="0" applyFont="1" applyFill="1" applyBorder="1" applyAlignment="1" applyProtection="1">
      <alignment horizontal="center" vertical="center" wrapText="1"/>
      <protection locked="0"/>
    </xf>
    <xf numFmtId="0" fontId="10" fillId="3" borderId="112" xfId="0" applyFont="1" applyFill="1" applyBorder="1" applyAlignment="1" applyProtection="1">
      <alignment horizontal="center" vertical="center" wrapText="1"/>
      <protection locked="0"/>
    </xf>
    <xf numFmtId="0" fontId="10" fillId="0" borderId="81" xfId="0" applyFont="1" applyBorder="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3" borderId="81" xfId="0" applyFont="1" applyFill="1" applyBorder="1" applyAlignment="1" applyProtection="1">
      <alignment vertical="center" wrapText="1"/>
      <protection locked="0"/>
    </xf>
    <xf numFmtId="0" fontId="10" fillId="3" borderId="27" xfId="0" applyFont="1" applyFill="1" applyBorder="1" applyAlignment="1" applyProtection="1">
      <alignment vertical="center" wrapText="1"/>
      <protection locked="0"/>
    </xf>
    <xf numFmtId="0" fontId="8" fillId="0" borderId="80" xfId="0" applyFont="1" applyBorder="1" applyAlignment="1">
      <alignment horizontal="center" vertical="center"/>
    </xf>
    <xf numFmtId="0" fontId="8" fillId="0" borderId="26" xfId="0" applyFont="1" applyBorder="1" applyAlignment="1">
      <alignment horizontal="center" vertical="center"/>
    </xf>
    <xf numFmtId="0" fontId="8" fillId="3" borderId="80" xfId="0" applyFont="1" applyFill="1" applyBorder="1" applyAlignment="1">
      <alignment horizontal="center" vertical="center" wrapText="1"/>
    </xf>
    <xf numFmtId="0" fontId="8" fillId="3" borderId="26" xfId="0" applyFont="1" applyFill="1" applyBorder="1" applyAlignment="1">
      <alignment horizontal="center" vertical="center" wrapText="1"/>
    </xf>
    <xf numFmtId="0" fontId="10" fillId="3" borderId="81" xfId="0" applyFont="1" applyFill="1" applyBorder="1" applyAlignment="1" applyProtection="1">
      <alignment vertical="top" wrapText="1"/>
      <protection locked="0"/>
    </xf>
    <xf numFmtId="0" fontId="10" fillId="3" borderId="27" xfId="0" applyFont="1" applyFill="1" applyBorder="1" applyAlignment="1" applyProtection="1">
      <alignment vertical="top" wrapText="1"/>
      <protection locked="0"/>
    </xf>
    <xf numFmtId="0" fontId="7" fillId="3" borderId="16" xfId="0" applyFont="1" applyFill="1" applyBorder="1" applyAlignment="1" applyProtection="1">
      <alignment horizontal="center" vertical="center" wrapText="1"/>
      <protection locked="0"/>
    </xf>
    <xf numFmtId="0" fontId="7" fillId="3" borderId="28" xfId="0" applyFont="1" applyFill="1" applyBorder="1" applyAlignment="1" applyProtection="1">
      <alignment horizontal="center" vertical="center" wrapText="1"/>
      <protection locked="0"/>
    </xf>
    <xf numFmtId="0" fontId="7" fillId="3" borderId="29" xfId="0" applyFont="1" applyFill="1" applyBorder="1" applyAlignment="1" applyProtection="1">
      <alignment horizontal="center" vertical="center" wrapText="1"/>
      <protection locked="0"/>
    </xf>
    <xf numFmtId="0" fontId="8" fillId="6" borderId="3" xfId="0" applyFont="1" applyFill="1" applyBorder="1" applyAlignment="1">
      <alignment horizontal="center" vertical="center" wrapText="1"/>
    </xf>
    <xf numFmtId="0" fontId="8" fillId="6" borderId="32" xfId="0" applyFont="1" applyFill="1" applyBorder="1" applyAlignment="1">
      <alignment horizontal="center" vertical="center" wrapText="1"/>
    </xf>
    <xf numFmtId="0" fontId="8" fillId="6" borderId="33" xfId="0" applyFont="1" applyFill="1" applyBorder="1" applyAlignment="1">
      <alignment horizontal="center" vertical="center" wrapText="1"/>
    </xf>
    <xf numFmtId="0" fontId="8" fillId="6" borderId="34" xfId="0" applyFont="1" applyFill="1" applyBorder="1" applyAlignment="1">
      <alignment horizontal="center" vertical="center" wrapText="1"/>
    </xf>
    <xf numFmtId="0" fontId="8" fillId="6" borderId="11" xfId="0" applyFont="1" applyFill="1" applyBorder="1" applyAlignment="1">
      <alignment horizontal="center" vertical="center" wrapText="1"/>
    </xf>
    <xf numFmtId="0" fontId="8" fillId="6" borderId="10" xfId="0" applyFont="1" applyFill="1" applyBorder="1" applyAlignment="1">
      <alignment horizontal="center" vertical="center" wrapText="1"/>
    </xf>
    <xf numFmtId="0" fontId="36" fillId="0" borderId="62" xfId="0" applyFont="1" applyBorder="1" applyAlignment="1">
      <alignment horizontal="center" vertical="center"/>
    </xf>
    <xf numFmtId="0" fontId="36" fillId="0" borderId="19" xfId="0" applyFont="1" applyBorder="1" applyAlignment="1">
      <alignment horizontal="center" vertical="center"/>
    </xf>
    <xf numFmtId="0" fontId="36" fillId="0" borderId="20" xfId="0" applyFont="1" applyBorder="1" applyAlignment="1">
      <alignment horizontal="center" vertical="center"/>
    </xf>
  </cellXfs>
  <cellStyles count="11">
    <cellStyle name="Check Cell 2" xfId="1" xr:uid="{00000000-0005-0000-0000-000000000000}"/>
    <cellStyle name="Hyperlink" xfId="8" builtinId="8"/>
    <cellStyle name="inputExposure" xfId="10" xr:uid="{93ACF239-9636-4900-9EC2-678B598CCF50}"/>
    <cellStyle name="Normal" xfId="0" builtinId="0"/>
    <cellStyle name="Normal 2" xfId="2" xr:uid="{00000000-0005-0000-0000-000003000000}"/>
    <cellStyle name="Normal 2 2" xfId="3" xr:uid="{00000000-0005-0000-0000-000004000000}"/>
    <cellStyle name="Normal 3" xfId="4" xr:uid="{00000000-0005-0000-0000-000005000000}"/>
    <cellStyle name="Normal 3 2" xfId="9" xr:uid="{3B3800E0-0BD5-4F92-8AD2-84ADBF0E35B4}"/>
    <cellStyle name="Normal 4" xfId="5" xr:uid="{00000000-0005-0000-0000-000006000000}"/>
    <cellStyle name="Percent" xfId="6" builtinId="5"/>
    <cellStyle name="Percent 2" xfId="7" xr:uid="{00000000-0005-0000-0000-000008000000}"/>
  </cellStyles>
  <dxfs count="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tint="-0.34998626667073579"/>
      </font>
    </dxf>
    <dxf>
      <font>
        <color theme="0" tint="-0.34998626667073579"/>
      </font>
    </dxf>
    <dxf>
      <font>
        <color theme="0" tint="-0.34998626667073579"/>
      </font>
    </dxf>
  </dxfs>
  <tableStyles count="0" defaultTableStyle="TableStyleMedium2" defaultPivotStyle="PivotStyleLight16"/>
  <colors>
    <mruColors>
      <color rgb="FFFFCC66"/>
      <color rgb="FFFF9966"/>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73025</xdr:colOff>
      <xdr:row>0</xdr:row>
      <xdr:rowOff>101601</xdr:rowOff>
    </xdr:from>
    <xdr:to>
      <xdr:col>2</xdr:col>
      <xdr:colOff>1714500</xdr:colOff>
      <xdr:row>4</xdr:row>
      <xdr:rowOff>30667</xdr:rowOff>
    </xdr:to>
    <xdr:pic>
      <xdr:nvPicPr>
        <xdr:cNvPr id="2" name="Picture 1" title="DNB Logo">
          <a:extLst>
            <a:ext uri="{FF2B5EF4-FFF2-40B4-BE49-F238E27FC236}">
              <a16:creationId xmlns:a16="http://schemas.microsoft.com/office/drawing/2014/main" id="{A11D5F75-5ECB-4410-A00A-914D8A8FC438}"/>
            </a:ext>
          </a:extLst>
        </xdr:cNvPr>
        <xdr:cNvPicPr>
          <a:picLocks noChangeAspect="1"/>
        </xdr:cNvPicPr>
      </xdr:nvPicPr>
      <xdr:blipFill>
        <a:blip xmlns:r="http://schemas.openxmlformats.org/officeDocument/2006/relationships" r:embed="rId1"/>
        <a:stretch>
          <a:fillRect/>
        </a:stretch>
      </xdr:blipFill>
      <xdr:spPr>
        <a:xfrm>
          <a:off x="73025" y="101601"/>
          <a:ext cx="2041525" cy="11292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eba.europa.eu/regulation-and-policy/internal-governance/guidelines-on-outsourcing-arrangements" TargetMode="External"/><Relationship Id="rId1" Type="http://schemas.openxmlformats.org/officeDocument/2006/relationships/hyperlink" Target="https://www.eba.europa.eu/regulation-and-policy/internal-governance/guidelines-on-ict-and-security-risk-management"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www.ecb.europa.eu/euro/intro/html/map.en.html"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A7FDAB-08A9-4897-B8FC-2EF102C67AF5}">
  <dimension ref="A1:Y43"/>
  <sheetViews>
    <sheetView tabSelected="1" workbookViewId="0">
      <selection activeCell="C11" sqref="C11:C12"/>
    </sheetView>
  </sheetViews>
  <sheetFormatPr defaultColWidth="0" defaultRowHeight="12" zeroHeight="1"/>
  <cols>
    <col min="1" max="1" width="1.5703125" style="62" bestFit="1" customWidth="1"/>
    <col min="2" max="2" width="18.140625" style="62" bestFit="1" customWidth="1"/>
    <col min="3" max="3" width="105.5703125" style="62" customWidth="1"/>
    <col min="4" max="4" width="25.5703125" style="74" customWidth="1"/>
    <col min="5" max="5" width="15.140625" style="75" bestFit="1" customWidth="1"/>
    <col min="6" max="6" width="15.140625" style="75" customWidth="1"/>
    <col min="7" max="7" width="1.5703125" style="53" customWidth="1"/>
    <col min="8" max="11" width="1.5703125" style="53" hidden="1" customWidth="1"/>
    <col min="12" max="17" width="8.85546875" style="62" hidden="1" customWidth="1"/>
    <col min="18" max="25" width="2.85546875" style="62" hidden="1" customWidth="1"/>
    <col min="26" max="16384" width="8.85546875" style="62" hidden="1"/>
  </cols>
  <sheetData>
    <row r="1" spans="1:11" s="53" customFormat="1" ht="9" customHeight="1">
      <c r="D1" s="54"/>
      <c r="E1" s="55"/>
      <c r="F1" s="55"/>
    </row>
    <row r="2" spans="1:11" s="53" customFormat="1" ht="15.75">
      <c r="B2" s="56"/>
      <c r="C2" s="57" t="s">
        <v>0</v>
      </c>
      <c r="D2" s="80"/>
      <c r="E2" s="126"/>
      <c r="F2" s="81"/>
    </row>
    <row r="3" spans="1:11" s="53" customFormat="1" ht="14.45" customHeight="1">
      <c r="B3" s="431" t="s">
        <v>1</v>
      </c>
      <c r="C3" s="432" t="s">
        <v>2</v>
      </c>
      <c r="D3" s="432"/>
      <c r="E3" s="432"/>
      <c r="F3" s="428"/>
    </row>
    <row r="4" spans="1:11" s="53" customFormat="1" ht="42.6" customHeight="1">
      <c r="B4" s="431"/>
      <c r="C4" s="432"/>
      <c r="D4" s="432"/>
      <c r="E4" s="432"/>
      <c r="F4" s="428"/>
    </row>
    <row r="5" spans="1:11" customFormat="1" ht="15">
      <c r="A5" s="44"/>
      <c r="B5" s="44"/>
      <c r="C5" s="98"/>
      <c r="D5" s="44"/>
      <c r="E5" s="44"/>
      <c r="F5" s="44"/>
      <c r="G5" s="44"/>
    </row>
    <row r="6" spans="1:11" ht="36">
      <c r="A6" s="53"/>
      <c r="B6" s="58" t="s">
        <v>3</v>
      </c>
      <c r="C6" s="59" t="s">
        <v>4</v>
      </c>
      <c r="D6" s="60" t="s">
        <v>5</v>
      </c>
      <c r="E6" s="61" t="s">
        <v>6</v>
      </c>
      <c r="F6" s="82"/>
      <c r="I6" s="62"/>
      <c r="J6" s="62"/>
      <c r="K6" s="62"/>
    </row>
    <row r="7" spans="1:11" ht="24.95" customHeight="1">
      <c r="A7" s="53"/>
      <c r="B7" s="125" t="s">
        <v>7</v>
      </c>
      <c r="C7" s="167" t="s">
        <v>8</v>
      </c>
      <c r="D7" s="60"/>
      <c r="E7" s="63"/>
      <c r="F7" s="83"/>
      <c r="I7" s="62"/>
      <c r="J7" s="62"/>
      <c r="K7" s="62"/>
    </row>
    <row r="8" spans="1:11" ht="24.95" customHeight="1">
      <c r="A8" s="53"/>
      <c r="B8" s="305" t="s">
        <v>9</v>
      </c>
      <c r="C8" s="276" t="s">
        <v>10</v>
      </c>
      <c r="D8" s="64" t="s">
        <v>11</v>
      </c>
      <c r="E8" s="89">
        <f>+('General Data'!L2+'General Data'!M2)/('General Data'!L1+'General Data'!M1)</f>
        <v>0</v>
      </c>
      <c r="F8" s="84"/>
      <c r="I8" s="62"/>
      <c r="J8" s="62"/>
      <c r="K8" s="62"/>
    </row>
    <row r="9" spans="1:11" ht="24.95" customHeight="1">
      <c r="A9" s="53"/>
      <c r="B9" s="312" t="s">
        <v>12</v>
      </c>
      <c r="C9" s="313" t="s">
        <v>13</v>
      </c>
      <c r="D9" s="65" t="s">
        <v>11</v>
      </c>
      <c r="E9" s="89">
        <f>'IT Risk Level Self-assessment'!K2/'IT Risk Level Self-assessment'!K1</f>
        <v>0</v>
      </c>
      <c r="F9" s="85"/>
      <c r="I9" s="62"/>
      <c r="J9" s="62"/>
      <c r="K9" s="62"/>
    </row>
    <row r="10" spans="1:11" ht="24.95" customHeight="1">
      <c r="A10" s="53"/>
      <c r="B10" s="311" t="s">
        <v>14</v>
      </c>
      <c r="C10" s="277" t="s">
        <v>15</v>
      </c>
      <c r="D10" s="66" t="s">
        <v>11</v>
      </c>
      <c r="E10" s="90">
        <f>1-COUNTIF('IT Risk Control Self-assessment'!O9:O64,Lists!A15)/46</f>
        <v>0</v>
      </c>
      <c r="F10" s="86"/>
      <c r="I10" s="62"/>
      <c r="J10" s="62"/>
      <c r="K10" s="62"/>
    </row>
    <row r="11" spans="1:11" ht="24.95" customHeight="1">
      <c r="A11" s="53"/>
      <c r="B11" s="302" t="s">
        <v>16</v>
      </c>
      <c r="C11" s="429" t="s">
        <v>17</v>
      </c>
      <c r="D11" s="67"/>
      <c r="E11" s="68"/>
      <c r="F11" s="87"/>
      <c r="I11" s="62"/>
      <c r="J11" s="62"/>
      <c r="K11" s="62"/>
    </row>
    <row r="12" spans="1:11" ht="24.95" customHeight="1">
      <c r="A12" s="53"/>
      <c r="B12" s="303" t="s">
        <v>18</v>
      </c>
      <c r="C12" s="430"/>
      <c r="D12" s="69"/>
      <c r="E12" s="70"/>
      <c r="F12" s="87"/>
      <c r="I12" s="62"/>
      <c r="J12" s="62"/>
      <c r="K12" s="62"/>
    </row>
    <row r="13" spans="1:11" ht="24.95" customHeight="1">
      <c r="A13" s="53"/>
      <c r="B13" s="304" t="s">
        <v>19</v>
      </c>
      <c r="C13" s="170" t="s">
        <v>20</v>
      </c>
      <c r="D13" s="71"/>
      <c r="E13" s="72"/>
      <c r="F13" s="88"/>
      <c r="I13" s="62"/>
      <c r="J13" s="62"/>
      <c r="K13" s="62"/>
    </row>
    <row r="14" spans="1:11" s="53" customFormat="1" ht="9" customHeight="1">
      <c r="D14" s="54"/>
      <c r="E14" s="55"/>
      <c r="F14" s="55"/>
    </row>
    <row r="15" spans="1:11" s="53" customFormat="1" ht="11.45" hidden="1" customHeight="1">
      <c r="D15" s="54"/>
      <c r="E15" s="73"/>
      <c r="F15" s="73"/>
    </row>
    <row r="16" spans="1:11" s="53" customFormat="1" ht="11.45" hidden="1" customHeight="1">
      <c r="D16" s="54"/>
      <c r="E16" s="73"/>
      <c r="F16" s="73"/>
    </row>
    <row r="17" spans="4:6" s="53" customFormat="1" ht="11.45" hidden="1" customHeight="1">
      <c r="D17" s="54"/>
      <c r="E17" s="73"/>
      <c r="F17" s="73"/>
    </row>
    <row r="18" spans="4:6" s="53" customFormat="1" ht="11.45" hidden="1" customHeight="1">
      <c r="D18" s="54"/>
      <c r="E18" s="73"/>
      <c r="F18" s="73"/>
    </row>
    <row r="19" spans="4:6" s="53" customFormat="1" ht="11.45" hidden="1" customHeight="1">
      <c r="D19" s="54"/>
      <c r="E19" s="73"/>
      <c r="F19" s="73"/>
    </row>
    <row r="20" spans="4:6" s="53" customFormat="1" ht="11.45" hidden="1" customHeight="1">
      <c r="D20" s="54"/>
      <c r="E20" s="73"/>
      <c r="F20" s="73"/>
    </row>
    <row r="21" spans="4:6" s="53" customFormat="1" ht="11.45" hidden="1" customHeight="1">
      <c r="D21" s="54"/>
      <c r="E21" s="55"/>
      <c r="F21" s="55"/>
    </row>
    <row r="22" spans="4:6" s="53" customFormat="1" hidden="1">
      <c r="D22" s="54"/>
      <c r="E22" s="55"/>
      <c r="F22" s="55"/>
    </row>
    <row r="23" spans="4:6" s="53" customFormat="1" hidden="1">
      <c r="D23" s="54"/>
      <c r="E23" s="55"/>
      <c r="F23" s="55"/>
    </row>
    <row r="24" spans="4:6" s="53" customFormat="1" hidden="1">
      <c r="D24" s="54"/>
      <c r="E24" s="55"/>
      <c r="F24" s="55"/>
    </row>
    <row r="25" spans="4:6" s="53" customFormat="1" hidden="1">
      <c r="D25" s="54"/>
      <c r="E25" s="55"/>
      <c r="F25" s="55"/>
    </row>
    <row r="26" spans="4:6" s="53" customFormat="1" hidden="1">
      <c r="D26" s="54"/>
      <c r="E26" s="55"/>
      <c r="F26" s="55"/>
    </row>
    <row r="27" spans="4:6" s="53" customFormat="1" hidden="1">
      <c r="D27" s="54"/>
      <c r="E27" s="55"/>
      <c r="F27" s="55"/>
    </row>
    <row r="28" spans="4:6" s="53" customFormat="1" hidden="1"/>
    <row r="29" spans="4:6" s="53" customFormat="1" hidden="1"/>
    <row r="30" spans="4:6" s="53" customFormat="1" hidden="1"/>
    <row r="31" spans="4:6" s="53" customFormat="1" hidden="1"/>
    <row r="32" spans="4:6" s="53" customFormat="1" hidden="1"/>
    <row r="33" spans="4:6" s="53" customFormat="1" hidden="1">
      <c r="D33" s="54"/>
      <c r="E33" s="55"/>
      <c r="F33" s="55"/>
    </row>
    <row r="34" spans="4:6" s="53" customFormat="1" hidden="1">
      <c r="D34" s="54"/>
      <c r="E34" s="55"/>
      <c r="F34" s="55"/>
    </row>
    <row r="35" spans="4:6" s="53" customFormat="1" hidden="1">
      <c r="D35" s="54"/>
      <c r="E35" s="55"/>
      <c r="F35" s="55"/>
    </row>
    <row r="36" spans="4:6" s="53" customFormat="1" hidden="1">
      <c r="D36" s="54"/>
      <c r="E36" s="55"/>
      <c r="F36" s="55"/>
    </row>
    <row r="37" spans="4:6" s="53" customFormat="1" hidden="1">
      <c r="D37" s="54"/>
      <c r="E37" s="55"/>
      <c r="F37" s="55"/>
    </row>
    <row r="38" spans="4:6" s="53" customFormat="1" hidden="1">
      <c r="D38" s="54"/>
      <c r="E38" s="55"/>
      <c r="F38" s="55"/>
    </row>
    <row r="41" spans="4:6"/>
    <row r="42" spans="4:6"/>
    <row r="43" spans="4:6"/>
  </sheetData>
  <sheetProtection algorithmName="SHA-512" hashValue="hqYNWtvnjQlnxD2d2uZxlcyV07+egmyM5GYdS+iRlcG6OHiZGeL6MphN8bmYSUAXc80uPgEflKlGGvhT0bMGLg==" saltValue="xkyCxfTJVjb5xtLn9MhQzg==" spinCount="100000" sheet="1" objects="1" scenarios="1"/>
  <mergeCells count="4">
    <mergeCell ref="F3:F4"/>
    <mergeCell ref="C11:C12"/>
    <mergeCell ref="B3:B4"/>
    <mergeCell ref="C3:E4"/>
  </mergeCells>
  <hyperlinks>
    <hyperlink ref="B13" location="Glossary!A1" display="Glossary" xr:uid="{5ED43040-40E0-4AD7-8E1E-88E68CDC963B}"/>
    <hyperlink ref="B11" location="ITRL_Guidance!A1" display="ITRL_Guidance" xr:uid="{C2E388E8-27EE-4987-9F7C-AEC7E83D32FB}"/>
    <hyperlink ref="B12" location="ITRC_Guidance!A1" display="ITRC_Guidance" xr:uid="{EF691A11-DAD7-4C2D-82B6-B2FDF1F8669B}"/>
    <hyperlink ref="B8" location="'General Data'!A1" display="'General Data'!A1" xr:uid="{E96398A4-B80E-48C2-A1D3-BB7C480FEE7F}"/>
    <hyperlink ref="B9" location="'IT Risk Level Self-assessment'!A1" display="RL Self-assessment" xr:uid="{37BC2F40-0A8E-42A4-BEED-F1C2BC967ABC}"/>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theme="6" tint="0.39997558519241921"/>
    <pageSetUpPr fitToPage="1"/>
  </sheetPr>
  <dimension ref="A1:M13"/>
  <sheetViews>
    <sheetView zoomScale="70" zoomScaleNormal="70" workbookViewId="0"/>
  </sheetViews>
  <sheetFormatPr defaultColWidth="0" defaultRowHeight="12.75" zeroHeight="1"/>
  <cols>
    <col min="1" max="1" width="1.5703125" style="76" customWidth="1"/>
    <col min="2" max="2" width="23.85546875" style="45" bestFit="1" customWidth="1"/>
    <col min="3" max="6" width="30.5703125" style="45" customWidth="1"/>
    <col min="7" max="7" width="25.42578125" style="45" customWidth="1"/>
    <col min="8" max="8" width="60.5703125" style="45" customWidth="1"/>
    <col min="9" max="9" width="1.5703125" style="76" customWidth="1"/>
    <col min="10" max="10" width="2.5703125" style="45" hidden="1" customWidth="1"/>
    <col min="11" max="11" width="14.5703125" style="45" hidden="1" customWidth="1"/>
    <col min="12" max="12" width="35.42578125" style="45" hidden="1" customWidth="1"/>
    <col min="13" max="13" width="0" style="45" hidden="1" customWidth="1"/>
    <col min="14" max="16384" width="9.140625" style="45" hidden="1"/>
  </cols>
  <sheetData>
    <row r="1" spans="1:11" s="76" customFormat="1" ht="13.5" thickBot="1"/>
    <row r="2" spans="1:11" s="78" customFormat="1" ht="30.75" thickBot="1">
      <c r="B2" s="77" t="s">
        <v>612</v>
      </c>
      <c r="C2" s="76"/>
      <c r="D2" s="76"/>
      <c r="E2" s="76"/>
      <c r="F2" s="76"/>
      <c r="G2" s="76"/>
      <c r="H2" s="76"/>
      <c r="I2" s="76"/>
      <c r="J2" s="76"/>
      <c r="K2" s="76"/>
    </row>
    <row r="3" spans="1:11" s="76" customFormat="1" ht="13.5" thickBot="1">
      <c r="C3" s="108"/>
    </row>
    <row r="4" spans="1:11" s="46" customFormat="1" ht="13.5" thickBot="1">
      <c r="A4" s="79"/>
      <c r="B4" s="91" t="s">
        <v>613</v>
      </c>
      <c r="C4" s="93" t="s">
        <v>614</v>
      </c>
      <c r="D4" s="92">
        <v>2</v>
      </c>
      <c r="E4" s="94">
        <v>3</v>
      </c>
      <c r="F4" s="95" t="s">
        <v>615</v>
      </c>
      <c r="G4" s="96" t="s">
        <v>616</v>
      </c>
      <c r="H4" s="97" t="s">
        <v>617</v>
      </c>
      <c r="I4" s="79"/>
    </row>
    <row r="5" spans="1:11" s="46" customFormat="1">
      <c r="A5" s="79"/>
      <c r="B5" s="314" t="s">
        <v>618</v>
      </c>
      <c r="C5" s="542" t="s">
        <v>619</v>
      </c>
      <c r="D5" s="543"/>
      <c r="E5" s="543"/>
      <c r="F5" s="543"/>
      <c r="G5" s="543"/>
      <c r="H5" s="544"/>
      <c r="I5" s="79"/>
    </row>
    <row r="6" spans="1:11" ht="102.75" thickBot="1">
      <c r="B6" s="315" t="s">
        <v>77</v>
      </c>
      <c r="C6" s="168" t="s">
        <v>620</v>
      </c>
      <c r="D6" s="50" t="s">
        <v>621</v>
      </c>
      <c r="E6" s="50" t="s">
        <v>622</v>
      </c>
      <c r="F6" s="51" t="s">
        <v>623</v>
      </c>
      <c r="G6" s="52" t="s">
        <v>624</v>
      </c>
      <c r="H6" s="48" t="s">
        <v>625</v>
      </c>
    </row>
    <row r="7" spans="1:11" ht="115.5" thickBot="1">
      <c r="B7" s="316" t="s">
        <v>173</v>
      </c>
      <c r="C7" s="168" t="s">
        <v>626</v>
      </c>
      <c r="D7" s="50" t="s">
        <v>627</v>
      </c>
      <c r="E7" s="50" t="s">
        <v>628</v>
      </c>
      <c r="F7" s="51" t="s">
        <v>629</v>
      </c>
      <c r="G7" s="52" t="s">
        <v>630</v>
      </c>
      <c r="H7" s="48" t="s">
        <v>631</v>
      </c>
    </row>
    <row r="8" spans="1:11" ht="76.5">
      <c r="B8" s="47" t="s">
        <v>141</v>
      </c>
      <c r="C8" s="49" t="s">
        <v>632</v>
      </c>
      <c r="D8" s="50" t="s">
        <v>633</v>
      </c>
      <c r="E8" s="50" t="s">
        <v>634</v>
      </c>
      <c r="F8" s="51" t="s">
        <v>635</v>
      </c>
      <c r="G8" s="52" t="s">
        <v>636</v>
      </c>
      <c r="H8" s="48" t="s">
        <v>637</v>
      </c>
    </row>
    <row r="9" spans="1:11" s="76" customFormat="1"/>
    <row r="10" spans="1:11"/>
    <row r="11" spans="1:11"/>
    <row r="12" spans="1:11"/>
    <row r="13" spans="1:11"/>
  </sheetData>
  <sheetProtection algorithmName="SHA-512" hashValue="UbZhsc9moe+aFS1SrpTnr6adiTVtOg3lMEwSfMFj0jLxkhSMOVkt9wXKP7Be6VQvSLufNojEs84WnDl4F1vRrw==" saltValue="hzNZMKxms6yc/tz9k5zWIw==" spinCount="100000" sheet="1" objects="1" scenarios="1"/>
  <mergeCells count="1">
    <mergeCell ref="C5:H5"/>
  </mergeCells>
  <pageMargins left="0.25" right="0.25" top="0.75" bottom="0.75" header="0.3" footer="0.3"/>
  <pageSetup paperSize="9" scale="6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theme="6" tint="0.39997558519241921"/>
    <pageSetUpPr fitToPage="1"/>
  </sheetPr>
  <dimension ref="A1:D21"/>
  <sheetViews>
    <sheetView showGridLines="0" zoomScaleNormal="100" workbookViewId="0"/>
  </sheetViews>
  <sheetFormatPr defaultColWidth="0" defaultRowHeight="15" zeroHeight="1"/>
  <cols>
    <col min="1" max="1" width="3.85546875" customWidth="1"/>
    <col min="2" max="2" width="84" style="275" customWidth="1"/>
    <col min="3" max="4" width="9.140625" style="275" customWidth="1"/>
    <col min="5" max="16384" width="9.140625" style="275" hidden="1"/>
  </cols>
  <sheetData>
    <row r="1" spans="2:2" ht="15.75" thickBot="1"/>
    <row r="2" spans="2:2" ht="15.75" thickBot="1">
      <c r="B2" s="77" t="s">
        <v>638</v>
      </c>
    </row>
    <row r="3" spans="2:2"/>
    <row r="4" spans="2:2" ht="21">
      <c r="B4" s="290" t="s">
        <v>639</v>
      </c>
    </row>
    <row r="5" spans="2:2" ht="11.25" customHeight="1"/>
    <row r="6" spans="2:2">
      <c r="B6" s="290" t="s">
        <v>640</v>
      </c>
    </row>
    <row r="7" spans="2:2" ht="42">
      <c r="B7" s="289" t="s">
        <v>641</v>
      </c>
    </row>
    <row r="8" spans="2:2"/>
    <row r="9" spans="2:2">
      <c r="B9" s="290" t="s">
        <v>642</v>
      </c>
    </row>
    <row r="10" spans="2:2" ht="52.5">
      <c r="B10" s="289" t="s">
        <v>643</v>
      </c>
    </row>
    <row r="11" spans="2:2"/>
    <row r="12" spans="2:2">
      <c r="B12" s="290" t="s">
        <v>644</v>
      </c>
    </row>
    <row r="13" spans="2:2" ht="63">
      <c r="B13" s="289" t="s">
        <v>645</v>
      </c>
    </row>
    <row r="14" spans="2:2"/>
    <row r="15" spans="2:2">
      <c r="B15" s="290" t="s">
        <v>646</v>
      </c>
    </row>
    <row r="16" spans="2:2" ht="63">
      <c r="B16" s="289" t="s">
        <v>647</v>
      </c>
    </row>
    <row r="17" spans="2:3"/>
    <row r="18" spans="2:3">
      <c r="B18" s="291" t="s">
        <v>648</v>
      </c>
    </row>
    <row r="19" spans="2:3">
      <c r="B19" s="275" t="s">
        <v>649</v>
      </c>
      <c r="C19" s="292" t="s">
        <v>650</v>
      </c>
    </row>
    <row r="20" spans="2:3">
      <c r="B20" s="275" t="s">
        <v>651</v>
      </c>
      <c r="C20" s="292" t="s">
        <v>650</v>
      </c>
    </row>
    <row r="21" spans="2:3"/>
  </sheetData>
  <sheetProtection algorithmName="SHA-512" hashValue="zhKOHJn5hkWXpHFPONuFUxBPolnStnoZC/mkCLxumjE+1zrTRDvLk+yhcseAG4a5YklfWYJmdKoG/CF83ye8rw==" saltValue="/A7jdpwHHrjYIRNr+sxvXw==" spinCount="100000" sheet="1" objects="1" scenarios="1"/>
  <hyperlinks>
    <hyperlink ref="C19" r:id="rId1" xr:uid="{3E70E511-939F-4048-9C7E-5453276E8EAF}"/>
    <hyperlink ref="C20" r:id="rId2" xr:uid="{18DDFD62-2283-49CF-8156-45C856FA4C65}"/>
  </hyperlinks>
  <pageMargins left="0.25" right="0.25" top="0.75" bottom="0.75" header="0.3" footer="0.3"/>
  <pageSetup paperSize="9" scale="80"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779AD8-E1F5-4323-86B5-B646EDE55C7E}">
  <sheetPr>
    <tabColor theme="6" tint="-0.249977111117893"/>
  </sheetPr>
  <dimension ref="A1:E42"/>
  <sheetViews>
    <sheetView showGridLines="0" zoomScale="90" zoomScaleNormal="90" workbookViewId="0">
      <pane ySplit="1" topLeftCell="A2" activePane="bottomLeft" state="frozen"/>
      <selection pane="bottomLeft"/>
    </sheetView>
  </sheetViews>
  <sheetFormatPr defaultRowHeight="15"/>
  <cols>
    <col min="1" max="1" width="2.28515625" customWidth="1"/>
    <col min="2" max="2" width="30.42578125" style="278" customWidth="1"/>
    <col min="3" max="3" width="189" style="278" customWidth="1"/>
    <col min="4" max="4" width="19.7109375" style="278" customWidth="1"/>
  </cols>
  <sheetData>
    <row r="1" spans="1:5" ht="36">
      <c r="A1" s="29" t="s">
        <v>447</v>
      </c>
      <c r="B1" s="30" t="s">
        <v>652</v>
      </c>
      <c r="C1" s="30" t="s">
        <v>653</v>
      </c>
      <c r="D1" s="30" t="s">
        <v>654</v>
      </c>
      <c r="E1" s="44"/>
    </row>
    <row r="2" spans="1:5" ht="24">
      <c r="A2" s="44"/>
      <c r="B2" s="279" t="s">
        <v>655</v>
      </c>
      <c r="C2" s="280" t="s">
        <v>656</v>
      </c>
      <c r="D2" s="284" t="s">
        <v>657</v>
      </c>
      <c r="E2" s="44"/>
    </row>
    <row r="3" spans="1:5" ht="24">
      <c r="A3" s="44"/>
      <c r="B3" s="279" t="s">
        <v>658</v>
      </c>
      <c r="C3" s="280" t="s">
        <v>659</v>
      </c>
      <c r="D3" s="284" t="s">
        <v>660</v>
      </c>
      <c r="E3" s="44"/>
    </row>
    <row r="4" spans="1:5" ht="36">
      <c r="A4" s="44"/>
      <c r="B4" s="279" t="s">
        <v>661</v>
      </c>
      <c r="C4" s="280" t="s">
        <v>662</v>
      </c>
      <c r="D4" s="284"/>
      <c r="E4" s="44"/>
    </row>
    <row r="5" spans="1:5" ht="36">
      <c r="A5" s="44"/>
      <c r="B5" s="279" t="s">
        <v>663</v>
      </c>
      <c r="C5" s="280" t="s">
        <v>664</v>
      </c>
      <c r="D5" s="284" t="s">
        <v>665</v>
      </c>
      <c r="E5" s="44"/>
    </row>
    <row r="6" spans="1:5" ht="60">
      <c r="A6" s="44"/>
      <c r="B6" s="279" t="s">
        <v>666</v>
      </c>
      <c r="C6" s="280" t="s">
        <v>667</v>
      </c>
      <c r="D6" s="284" t="s">
        <v>668</v>
      </c>
      <c r="E6" s="44"/>
    </row>
    <row r="7" spans="1:5" ht="60">
      <c r="A7" s="44"/>
      <c r="B7" s="281" t="s">
        <v>669</v>
      </c>
      <c r="C7" s="280" t="s">
        <v>670</v>
      </c>
      <c r="D7" s="284" t="s">
        <v>671</v>
      </c>
      <c r="E7" s="44"/>
    </row>
    <row r="8" spans="1:5" ht="110.25" customHeight="1">
      <c r="A8" s="44"/>
      <c r="B8" s="282" t="s">
        <v>672</v>
      </c>
      <c r="C8" s="283" t="s">
        <v>673</v>
      </c>
      <c r="D8" s="284" t="s">
        <v>674</v>
      </c>
      <c r="E8" s="44"/>
    </row>
    <row r="9" spans="1:5" ht="60">
      <c r="A9" s="44"/>
      <c r="B9" s="279" t="s">
        <v>675</v>
      </c>
      <c r="C9" s="280" t="s">
        <v>676</v>
      </c>
      <c r="D9" s="284" t="s">
        <v>671</v>
      </c>
      <c r="E9" s="44"/>
    </row>
    <row r="10" spans="1:5" ht="36">
      <c r="A10" s="44"/>
      <c r="B10" s="279" t="s">
        <v>677</v>
      </c>
      <c r="C10" s="280" t="s">
        <v>678</v>
      </c>
      <c r="D10" s="284" t="s">
        <v>679</v>
      </c>
      <c r="E10" s="44"/>
    </row>
    <row r="11" spans="1:5" ht="24">
      <c r="A11" s="44"/>
      <c r="B11" s="279" t="s">
        <v>680</v>
      </c>
      <c r="C11" s="280" t="s">
        <v>681</v>
      </c>
      <c r="D11" s="284"/>
      <c r="E11" s="44"/>
    </row>
    <row r="12" spans="1:5" ht="72">
      <c r="A12" s="44"/>
      <c r="B12" s="281" t="s">
        <v>682</v>
      </c>
      <c r="C12" s="280" t="s">
        <v>683</v>
      </c>
      <c r="D12" s="284" t="s">
        <v>671</v>
      </c>
      <c r="E12" s="44"/>
    </row>
    <row r="13" spans="1:5" ht="24">
      <c r="A13" s="44"/>
      <c r="B13" s="279" t="s">
        <v>684</v>
      </c>
      <c r="C13" s="280" t="s">
        <v>685</v>
      </c>
      <c r="D13" s="284" t="s">
        <v>686</v>
      </c>
      <c r="E13" s="44"/>
    </row>
    <row r="14" spans="1:5" ht="36">
      <c r="A14" s="44"/>
      <c r="B14" s="279" t="s">
        <v>687</v>
      </c>
      <c r="C14" s="280" t="s">
        <v>688</v>
      </c>
      <c r="D14" s="284"/>
      <c r="E14" s="44"/>
    </row>
    <row r="15" spans="1:5" ht="36">
      <c r="A15" s="44"/>
      <c r="B15" s="279" t="s">
        <v>689</v>
      </c>
      <c r="C15" s="280" t="s">
        <v>690</v>
      </c>
      <c r="D15" s="284"/>
      <c r="E15" s="44"/>
    </row>
    <row r="16" spans="1:5" ht="48">
      <c r="A16" s="44"/>
      <c r="B16" s="279" t="s">
        <v>691</v>
      </c>
      <c r="C16" s="280" t="s">
        <v>692</v>
      </c>
      <c r="D16" s="284" t="s">
        <v>693</v>
      </c>
      <c r="E16" s="44"/>
    </row>
    <row r="17" spans="1:5" ht="36">
      <c r="A17" s="44"/>
      <c r="B17" s="279" t="s">
        <v>694</v>
      </c>
      <c r="C17" s="280" t="s">
        <v>695</v>
      </c>
      <c r="D17" s="284"/>
      <c r="E17" s="44"/>
    </row>
    <row r="18" spans="1:5" ht="60">
      <c r="A18" s="44"/>
      <c r="B18" s="281" t="s">
        <v>696</v>
      </c>
      <c r="C18" s="280" t="s">
        <v>697</v>
      </c>
      <c r="D18" s="284" t="s">
        <v>671</v>
      </c>
      <c r="E18" s="44"/>
    </row>
    <row r="19" spans="1:5" ht="36">
      <c r="A19" s="44"/>
      <c r="B19" s="279" t="s">
        <v>698</v>
      </c>
      <c r="C19" s="280" t="s">
        <v>699</v>
      </c>
      <c r="D19" s="284" t="s">
        <v>674</v>
      </c>
      <c r="E19" s="44"/>
    </row>
    <row r="20" spans="1:5" ht="60">
      <c r="A20" s="44"/>
      <c r="B20" s="279" t="s">
        <v>256</v>
      </c>
      <c r="C20" s="280" t="s">
        <v>700</v>
      </c>
      <c r="D20" s="284"/>
      <c r="E20" s="44"/>
    </row>
    <row r="21" spans="1:5" ht="24">
      <c r="A21" s="44"/>
      <c r="B21" s="279" t="s">
        <v>120</v>
      </c>
      <c r="C21" s="280" t="s">
        <v>701</v>
      </c>
      <c r="D21" s="284" t="s">
        <v>674</v>
      </c>
      <c r="E21" s="44"/>
    </row>
    <row r="22" spans="1:5" ht="48">
      <c r="A22" s="44"/>
      <c r="B22" s="279" t="s">
        <v>702</v>
      </c>
      <c r="C22" s="280" t="s">
        <v>703</v>
      </c>
      <c r="D22" s="284" t="s">
        <v>674</v>
      </c>
      <c r="E22" s="44"/>
    </row>
    <row r="23" spans="1:5" ht="24">
      <c r="A23" s="44"/>
      <c r="B23" s="279" t="s">
        <v>141</v>
      </c>
      <c r="C23" s="280" t="s">
        <v>704</v>
      </c>
      <c r="D23" s="284" t="s">
        <v>674</v>
      </c>
      <c r="E23" s="44"/>
    </row>
    <row r="24" spans="1:5" ht="36">
      <c r="A24" s="44"/>
      <c r="B24" s="281" t="s">
        <v>705</v>
      </c>
      <c r="C24" s="280" t="s">
        <v>706</v>
      </c>
      <c r="D24" s="284" t="s">
        <v>674</v>
      </c>
      <c r="E24" s="44"/>
    </row>
    <row r="25" spans="1:5" ht="24">
      <c r="A25" s="44"/>
      <c r="B25" s="279" t="s">
        <v>96</v>
      </c>
      <c r="C25" s="280" t="s">
        <v>707</v>
      </c>
      <c r="D25" s="284" t="s">
        <v>674</v>
      </c>
      <c r="E25" s="44"/>
    </row>
    <row r="26" spans="1:5" ht="48">
      <c r="A26" s="44"/>
      <c r="B26" s="279" t="s">
        <v>708</v>
      </c>
      <c r="C26" s="280" t="s">
        <v>709</v>
      </c>
      <c r="D26" s="284" t="s">
        <v>710</v>
      </c>
      <c r="E26" s="44"/>
    </row>
    <row r="27" spans="1:5" ht="24">
      <c r="A27" s="44"/>
      <c r="B27" s="279" t="s">
        <v>711</v>
      </c>
      <c r="C27" s="280" t="s">
        <v>712</v>
      </c>
      <c r="D27" s="284" t="s">
        <v>674</v>
      </c>
      <c r="E27" s="44"/>
    </row>
    <row r="28" spans="1:5" ht="24">
      <c r="A28" s="44"/>
      <c r="B28" s="279" t="s">
        <v>713</v>
      </c>
      <c r="C28" s="280" t="s">
        <v>714</v>
      </c>
      <c r="D28" s="284"/>
      <c r="E28" s="44"/>
    </row>
    <row r="29" spans="1:5" ht="96">
      <c r="A29" s="44"/>
      <c r="B29" s="279" t="s">
        <v>715</v>
      </c>
      <c r="C29" s="280" t="s">
        <v>716</v>
      </c>
      <c r="D29" s="284" t="s">
        <v>668</v>
      </c>
      <c r="E29" s="44"/>
    </row>
    <row r="30" spans="1:5" ht="36">
      <c r="A30" s="44"/>
      <c r="B30" s="279" t="s">
        <v>717</v>
      </c>
      <c r="C30" s="280" t="s">
        <v>718</v>
      </c>
      <c r="D30" s="284" t="s">
        <v>719</v>
      </c>
      <c r="E30" s="44"/>
    </row>
    <row r="31" spans="1:5" ht="60">
      <c r="A31" s="44"/>
      <c r="B31" s="279" t="s">
        <v>720</v>
      </c>
      <c r="C31" s="280" t="s">
        <v>721</v>
      </c>
      <c r="D31" s="284" t="s">
        <v>671</v>
      </c>
      <c r="E31" s="44"/>
    </row>
    <row r="32" spans="1:5" ht="60">
      <c r="A32" s="44"/>
      <c r="B32" s="279" t="s">
        <v>722</v>
      </c>
      <c r="C32" s="280" t="s">
        <v>723</v>
      </c>
      <c r="D32" s="284" t="s">
        <v>671</v>
      </c>
      <c r="E32" s="44"/>
    </row>
    <row r="33" spans="1:5" ht="24">
      <c r="A33" s="44"/>
      <c r="B33" s="279" t="s">
        <v>724</v>
      </c>
      <c r="C33" s="280" t="s">
        <v>725</v>
      </c>
      <c r="D33" s="284" t="s">
        <v>657</v>
      </c>
      <c r="E33" s="44"/>
    </row>
    <row r="34" spans="1:5" ht="24">
      <c r="A34" s="44"/>
      <c r="B34" s="279" t="s">
        <v>726</v>
      </c>
      <c r="C34" s="280" t="s">
        <v>727</v>
      </c>
      <c r="D34" s="284" t="s">
        <v>719</v>
      </c>
      <c r="E34" s="44"/>
    </row>
    <row r="35" spans="1:5" ht="24">
      <c r="A35" s="44"/>
      <c r="B35" s="279" t="s">
        <v>728</v>
      </c>
      <c r="C35" s="280" t="s">
        <v>729</v>
      </c>
      <c r="D35" s="284"/>
      <c r="E35" s="44"/>
    </row>
    <row r="36" spans="1:5" ht="24">
      <c r="A36" s="44"/>
      <c r="B36" s="279" t="s">
        <v>730</v>
      </c>
      <c r="C36" s="280" t="s">
        <v>731</v>
      </c>
      <c r="D36" s="284" t="s">
        <v>732</v>
      </c>
      <c r="E36" s="44"/>
    </row>
    <row r="37" spans="1:5" ht="36">
      <c r="A37" s="44"/>
      <c r="B37" s="279" t="s">
        <v>733</v>
      </c>
      <c r="C37" s="280" t="s">
        <v>734</v>
      </c>
      <c r="D37" s="284"/>
      <c r="E37" s="44"/>
    </row>
    <row r="38" spans="1:5" ht="24">
      <c r="A38" s="44"/>
      <c r="B38" s="279" t="s">
        <v>735</v>
      </c>
      <c r="C38" s="280" t="s">
        <v>736</v>
      </c>
      <c r="D38" s="284"/>
      <c r="E38" s="44"/>
    </row>
    <row r="39" spans="1:5" ht="36">
      <c r="A39" s="29" t="s">
        <v>447</v>
      </c>
      <c r="B39" s="279" t="s">
        <v>737</v>
      </c>
      <c r="C39" s="280" t="s">
        <v>738</v>
      </c>
      <c r="D39" s="285" t="s">
        <v>739</v>
      </c>
      <c r="E39" s="44"/>
    </row>
    <row r="40" spans="1:5" ht="24">
      <c r="A40" s="29" t="s">
        <v>447</v>
      </c>
      <c r="B40" s="279" t="s">
        <v>740</v>
      </c>
      <c r="C40" s="280" t="s">
        <v>741</v>
      </c>
      <c r="D40" s="285"/>
      <c r="E40" s="44"/>
    </row>
    <row r="41" spans="1:5" ht="24">
      <c r="A41" s="29" t="s">
        <v>447</v>
      </c>
      <c r="B41" s="279" t="s">
        <v>742</v>
      </c>
      <c r="C41" s="280" t="s">
        <v>743</v>
      </c>
      <c r="D41" s="285"/>
      <c r="E41" s="44"/>
    </row>
    <row r="42" spans="1:5" ht="24">
      <c r="A42" s="29" t="s">
        <v>447</v>
      </c>
      <c r="B42" s="279" t="s">
        <v>744</v>
      </c>
      <c r="C42" s="280" t="s">
        <v>745</v>
      </c>
      <c r="D42" s="285"/>
      <c r="E42" s="44"/>
    </row>
  </sheetData>
  <sheetProtection algorithmName="SHA-512" hashValue="nnFH6CcLoQEN7J1hhzPYl2AwynBklHwpJShCql+pfg2Ypc1rq0hZjQK5IO0+y4AoZ/HU6RoMmxcYl+35aGk7Ag==" saltValue="ELnwS6xuXjo0GVFi6HOb2g==" spinCount="100000" sheet="1" objects="1" scenarios="1"/>
  <hyperlinks>
    <hyperlink ref="D39" r:id="rId1" xr:uid="{E72E2C24-1A67-40C2-9B53-0A0E2E3F8B33}"/>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756D2-981E-4722-9C76-6A1B08EC394C}">
  <dimension ref="A2:J15"/>
  <sheetViews>
    <sheetView workbookViewId="0">
      <selection activeCell="G3" sqref="G3:G10"/>
    </sheetView>
  </sheetViews>
  <sheetFormatPr defaultRowHeight="15"/>
  <cols>
    <col min="1" max="1" width="30.140625" bestFit="1" customWidth="1"/>
    <col min="2" max="2" width="16.42578125" bestFit="1" customWidth="1"/>
    <col min="3" max="3" width="9.28515625" bestFit="1" customWidth="1"/>
    <col min="4" max="4" width="32.85546875" bestFit="1" customWidth="1"/>
    <col min="5" max="5" width="30.140625" bestFit="1" customWidth="1"/>
    <col min="7" max="7" width="17.42578125" bestFit="1" customWidth="1"/>
    <col min="8" max="8" width="15.42578125" bestFit="1" customWidth="1"/>
    <col min="10" max="10" width="13.42578125" bestFit="1" customWidth="1"/>
  </cols>
  <sheetData>
    <row r="2" spans="1:10">
      <c r="A2" s="297" t="s">
        <v>746</v>
      </c>
      <c r="B2" s="297" t="s">
        <v>747</v>
      </c>
      <c r="C2" s="297" t="s">
        <v>748</v>
      </c>
      <c r="D2" s="297" t="s">
        <v>749</v>
      </c>
      <c r="E2" s="300" t="s">
        <v>750</v>
      </c>
      <c r="F2" s="297" t="s">
        <v>751</v>
      </c>
      <c r="G2" s="297" t="s">
        <v>752</v>
      </c>
      <c r="H2" s="297" t="s">
        <v>753</v>
      </c>
      <c r="I2" s="297" t="s">
        <v>754</v>
      </c>
      <c r="J2" s="297" t="s">
        <v>755</v>
      </c>
    </row>
    <row r="3" spans="1:10">
      <c r="A3" s="298" t="s">
        <v>640</v>
      </c>
      <c r="B3" s="298" t="s">
        <v>756</v>
      </c>
      <c r="C3" s="298" t="s">
        <v>757</v>
      </c>
      <c r="D3" s="298" t="s">
        <v>757</v>
      </c>
      <c r="E3" s="298" t="s">
        <v>509</v>
      </c>
      <c r="F3" s="288" t="s">
        <v>486</v>
      </c>
      <c r="G3" s="298" t="s">
        <v>178</v>
      </c>
      <c r="H3" s="298" t="s">
        <v>758</v>
      </c>
      <c r="I3" s="298" t="s">
        <v>759</v>
      </c>
      <c r="J3" s="298" t="s">
        <v>760</v>
      </c>
    </row>
    <row r="4" spans="1:10">
      <c r="A4" s="298" t="s">
        <v>642</v>
      </c>
      <c r="B4" s="298" t="s">
        <v>761</v>
      </c>
      <c r="C4" s="298">
        <v>2022</v>
      </c>
      <c r="D4" s="298" t="s">
        <v>762</v>
      </c>
      <c r="E4" s="298" t="s">
        <v>509</v>
      </c>
      <c r="F4" s="288" t="s">
        <v>487</v>
      </c>
      <c r="G4" s="298" t="s">
        <v>180</v>
      </c>
      <c r="H4" s="298" t="s">
        <v>763</v>
      </c>
      <c r="I4" s="298" t="s">
        <v>764</v>
      </c>
      <c r="J4" s="298">
        <v>2</v>
      </c>
    </row>
    <row r="5" spans="1:10">
      <c r="A5" s="298" t="s">
        <v>644</v>
      </c>
      <c r="B5" s="298" t="s">
        <v>765</v>
      </c>
      <c r="C5" s="298">
        <v>2021</v>
      </c>
      <c r="D5" s="298" t="s">
        <v>766</v>
      </c>
      <c r="E5" s="298" t="s">
        <v>510</v>
      </c>
      <c r="F5" s="288" t="s">
        <v>488</v>
      </c>
      <c r="G5" s="298" t="s">
        <v>182</v>
      </c>
      <c r="H5" s="298" t="s">
        <v>767</v>
      </c>
      <c r="J5" s="298">
        <v>3</v>
      </c>
    </row>
    <row r="6" spans="1:10">
      <c r="A6" s="298" t="s">
        <v>646</v>
      </c>
      <c r="B6" s="298" t="s">
        <v>764</v>
      </c>
      <c r="C6" s="298">
        <v>2020</v>
      </c>
      <c r="D6" s="298" t="s">
        <v>768</v>
      </c>
      <c r="E6" s="298" t="s">
        <v>510</v>
      </c>
      <c r="F6" s="288" t="s">
        <v>489</v>
      </c>
      <c r="G6" s="298" t="s">
        <v>184</v>
      </c>
      <c r="H6" s="298" t="s">
        <v>769</v>
      </c>
      <c r="J6" s="298" t="s">
        <v>770</v>
      </c>
    </row>
    <row r="7" spans="1:10">
      <c r="C7" s="298">
        <v>2019</v>
      </c>
      <c r="D7" s="298" t="s">
        <v>771</v>
      </c>
      <c r="E7" s="298" t="s">
        <v>512</v>
      </c>
      <c r="F7" s="288" t="s">
        <v>490</v>
      </c>
      <c r="G7" s="298" t="s">
        <v>186</v>
      </c>
    </row>
    <row r="8" spans="1:10">
      <c r="C8" s="298">
        <v>2018</v>
      </c>
      <c r="D8" s="298" t="s">
        <v>772</v>
      </c>
      <c r="E8" s="298" t="s">
        <v>512</v>
      </c>
      <c r="F8" s="288" t="s">
        <v>491</v>
      </c>
      <c r="G8" s="298" t="s">
        <v>188</v>
      </c>
    </row>
    <row r="9" spans="1:10">
      <c r="C9" s="298">
        <v>2017</v>
      </c>
      <c r="D9" s="298" t="s">
        <v>773</v>
      </c>
      <c r="E9" s="298" t="s">
        <v>513</v>
      </c>
      <c r="F9" s="288" t="s">
        <v>492</v>
      </c>
      <c r="G9" s="298" t="s">
        <v>190</v>
      </c>
    </row>
    <row r="10" spans="1:10">
      <c r="D10" s="298" t="s">
        <v>774</v>
      </c>
      <c r="E10" s="298" t="s">
        <v>514</v>
      </c>
      <c r="F10" s="288" t="s">
        <v>493</v>
      </c>
      <c r="G10" s="298" t="s">
        <v>192</v>
      </c>
    </row>
    <row r="11" spans="1:10">
      <c r="D11" s="298" t="s">
        <v>775</v>
      </c>
      <c r="G11" s="298" t="s">
        <v>194</v>
      </c>
    </row>
    <row r="12" spans="1:10">
      <c r="D12" s="298" t="s">
        <v>776</v>
      </c>
    </row>
    <row r="13" spans="1:10">
      <c r="D13" s="298"/>
    </row>
    <row r="14" spans="1:10">
      <c r="C14" s="296"/>
    </row>
    <row r="15" spans="1:10">
      <c r="A15" s="301" t="s">
        <v>777</v>
      </c>
    </row>
  </sheetData>
  <conditionalFormatting sqref="A15">
    <cfRule type="notContainsBlanks" dxfId="0" priority="1" stopIfTrue="1">
      <formula>LEN(TRIM(A15))&gt;0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C43"/>
  <sheetViews>
    <sheetView topLeftCell="A16" workbookViewId="0">
      <selection activeCell="A40" sqref="A40"/>
    </sheetView>
  </sheetViews>
  <sheetFormatPr defaultColWidth="8.85546875" defaultRowHeight="15"/>
  <cols>
    <col min="1" max="16384" width="8.85546875" style="44"/>
  </cols>
  <sheetData>
    <row r="1" spans="1:1">
      <c r="A1" s="44" t="s">
        <v>778</v>
      </c>
    </row>
    <row r="2" spans="1:1">
      <c r="A2" s="44" t="s">
        <v>779</v>
      </c>
    </row>
    <row r="3" spans="1:1">
      <c r="A3" s="44" t="s">
        <v>780</v>
      </c>
    </row>
    <row r="4" spans="1:1">
      <c r="A4" s="44" t="s">
        <v>781</v>
      </c>
    </row>
    <row r="6" spans="1:1">
      <c r="A6" s="44" t="s">
        <v>759</v>
      </c>
    </row>
    <row r="7" spans="1:1">
      <c r="A7" s="44" t="s">
        <v>764</v>
      </c>
    </row>
    <row r="9" spans="1:1">
      <c r="A9" s="44" t="s">
        <v>782</v>
      </c>
    </row>
    <row r="10" spans="1:1">
      <c r="A10" s="44" t="s">
        <v>783</v>
      </c>
    </row>
    <row r="11" spans="1:1">
      <c r="A11" s="44" t="s">
        <v>784</v>
      </c>
    </row>
    <row r="12" spans="1:1">
      <c r="A12" s="44" t="s">
        <v>785</v>
      </c>
    </row>
    <row r="14" spans="1:1">
      <c r="A14" s="44" t="s">
        <v>786</v>
      </c>
    </row>
    <row r="15" spans="1:1">
      <c r="A15" s="44" t="s">
        <v>787</v>
      </c>
    </row>
    <row r="16" spans="1:1">
      <c r="A16" s="44" t="s">
        <v>788</v>
      </c>
    </row>
    <row r="17" spans="1:3">
      <c r="A17" s="44" t="s">
        <v>789</v>
      </c>
    </row>
    <row r="19" spans="1:3">
      <c r="A19" s="44" t="s">
        <v>760</v>
      </c>
    </row>
    <row r="20" spans="1:3">
      <c r="A20" s="44">
        <v>2</v>
      </c>
    </row>
    <row r="21" spans="1:3">
      <c r="A21" s="44">
        <v>3</v>
      </c>
    </row>
    <row r="22" spans="1:3">
      <c r="A22" s="44" t="s">
        <v>770</v>
      </c>
    </row>
    <row r="24" spans="1:3">
      <c r="A24" s="44" t="s">
        <v>790</v>
      </c>
      <c r="C24" s="44" t="s">
        <v>791</v>
      </c>
    </row>
    <row r="25" spans="1:3">
      <c r="A25" s="44" t="s">
        <v>792</v>
      </c>
      <c r="C25" s="44" t="s">
        <v>792</v>
      </c>
    </row>
    <row r="26" spans="1:3">
      <c r="A26" s="44" t="s">
        <v>793</v>
      </c>
      <c r="C26" s="44" t="s">
        <v>793</v>
      </c>
    </row>
    <row r="27" spans="1:3">
      <c r="A27" s="44" t="s">
        <v>794</v>
      </c>
      <c r="C27" s="44" t="s">
        <v>794</v>
      </c>
    </row>
    <row r="28" spans="1:3">
      <c r="A28" s="44" t="s">
        <v>795</v>
      </c>
    </row>
    <row r="30" spans="1:3">
      <c r="A30" s="44" t="s">
        <v>796</v>
      </c>
    </row>
    <row r="31" spans="1:3">
      <c r="A31" s="44" t="s">
        <v>797</v>
      </c>
    </row>
    <row r="32" spans="1:3">
      <c r="A32" s="44" t="s">
        <v>798</v>
      </c>
    </row>
    <row r="33" spans="1:1">
      <c r="A33" s="44" t="s">
        <v>799</v>
      </c>
    </row>
    <row r="34" spans="1:1">
      <c r="A34" s="44" t="s">
        <v>800</v>
      </c>
    </row>
    <row r="37" spans="1:1">
      <c r="A37" s="44" t="s">
        <v>801</v>
      </c>
    </row>
    <row r="38" spans="1:1">
      <c r="A38" s="44" t="s">
        <v>802</v>
      </c>
    </row>
    <row r="39" spans="1:1">
      <c r="A39" s="44" t="s">
        <v>803</v>
      </c>
    </row>
    <row r="42" spans="1:1">
      <c r="A42" s="44" t="s">
        <v>804</v>
      </c>
    </row>
    <row r="43" spans="1:1">
      <c r="A43" s="44" t="s">
        <v>805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1" tint="0.499984740745262"/>
  </sheetPr>
  <dimension ref="A1:N192"/>
  <sheetViews>
    <sheetView zoomScaleNormal="100" workbookViewId="0">
      <selection activeCell="D15" sqref="D15:D17"/>
    </sheetView>
  </sheetViews>
  <sheetFormatPr defaultColWidth="8.85546875" defaultRowHeight="14.25"/>
  <cols>
    <col min="1" max="1" width="1.5703125" style="324" customWidth="1"/>
    <col min="2" max="2" width="12.28515625" style="324" bestFit="1" customWidth="1"/>
    <col min="3" max="3" width="5.140625" style="324" bestFit="1" customWidth="1"/>
    <col min="4" max="4" width="60.85546875" style="324" customWidth="1"/>
    <col min="5" max="5" width="32.5703125" style="351" bestFit="1" customWidth="1"/>
    <col min="6" max="6" width="38.5703125" style="351" bestFit="1" customWidth="1"/>
    <col min="7" max="7" width="78" style="351" customWidth="1"/>
    <col min="8" max="8" width="2.85546875" style="324" customWidth="1"/>
    <col min="9" max="9" width="74" style="116" customWidth="1"/>
    <col min="10" max="10" width="8.85546875" style="324" customWidth="1"/>
    <col min="11" max="11" width="10.140625" style="324" customWidth="1"/>
    <col min="12" max="12" width="2.7109375" style="324" customWidth="1"/>
    <col min="13" max="13" width="1.85546875" style="324" customWidth="1"/>
    <col min="14" max="14" width="2.7109375" style="324" customWidth="1"/>
    <col min="15" max="16384" width="8.85546875" style="324"/>
  </cols>
  <sheetData>
    <row r="1" spans="1:14" ht="15" thickBot="1">
      <c r="C1" s="116"/>
      <c r="D1" s="325"/>
      <c r="E1" s="172"/>
      <c r="F1" s="172"/>
      <c r="G1" s="172"/>
      <c r="I1" s="326"/>
      <c r="K1" s="130" t="s">
        <v>21</v>
      </c>
      <c r="L1" s="129">
        <f>COUNTA(L3:L21)</f>
        <v>19</v>
      </c>
      <c r="M1" s="129">
        <f>+COUNTA(M3:M21)</f>
        <v>2</v>
      </c>
      <c r="N1" s="129">
        <f>+COUNTA(N3:N21)</f>
        <v>4</v>
      </c>
    </row>
    <row r="2" spans="1:14" ht="26.25" thickBot="1">
      <c r="A2" s="327"/>
      <c r="B2" s="328" t="s">
        <v>22</v>
      </c>
      <c r="C2" s="329" t="s">
        <v>23</v>
      </c>
      <c r="D2" s="329" t="s">
        <v>24</v>
      </c>
      <c r="E2" s="452" t="s">
        <v>11</v>
      </c>
      <c r="F2" s="452"/>
      <c r="G2" s="330" t="s">
        <v>25</v>
      </c>
      <c r="I2" s="331" t="s">
        <v>26</v>
      </c>
      <c r="K2" s="130" t="s">
        <v>27</v>
      </c>
      <c r="L2" s="129">
        <f>+SUM(L3:L23)</f>
        <v>0</v>
      </c>
      <c r="M2" s="129">
        <f>+SUM(M3:M23)</f>
        <v>0</v>
      </c>
      <c r="N2" s="129">
        <f>+SUM(N3:N23)</f>
        <v>0</v>
      </c>
    </row>
    <row r="3" spans="1:14">
      <c r="A3" s="327"/>
      <c r="B3" s="447" t="s">
        <v>28</v>
      </c>
      <c r="C3" s="332">
        <v>1</v>
      </c>
      <c r="D3" s="333" t="s">
        <v>29</v>
      </c>
      <c r="E3" s="453" t="s">
        <v>30</v>
      </c>
      <c r="F3" s="453"/>
      <c r="G3" s="334"/>
      <c r="I3" s="286"/>
      <c r="L3" s="131">
        <f>+IF(OR(MID(E3,1,1)="&lt;",E3=""),0,1)</f>
        <v>0</v>
      </c>
      <c r="N3" s="131"/>
    </row>
    <row r="4" spans="1:14">
      <c r="A4" s="327"/>
      <c r="B4" s="456"/>
      <c r="C4" s="335">
        <v>2</v>
      </c>
      <c r="D4" s="43" t="s">
        <v>31</v>
      </c>
      <c r="E4" s="323" t="s">
        <v>32</v>
      </c>
      <c r="F4" s="323" t="s">
        <v>33</v>
      </c>
      <c r="G4" s="336"/>
      <c r="I4" s="286"/>
      <c r="L4" s="131">
        <f>+IF(OR(MID(E4,1,1)="&lt;",E4=""),0,1)</f>
        <v>0</v>
      </c>
      <c r="M4" s="131">
        <f>+IF(OR(MID(F4,1,1)="&lt;",F4=""),0,1)</f>
        <v>0</v>
      </c>
      <c r="N4" s="131"/>
    </row>
    <row r="5" spans="1:14" ht="22.5">
      <c r="A5" s="327"/>
      <c r="B5" s="456"/>
      <c r="C5" s="335">
        <v>3</v>
      </c>
      <c r="D5" s="43" t="s">
        <v>34</v>
      </c>
      <c r="E5" s="457" t="s">
        <v>35</v>
      </c>
      <c r="F5" s="457"/>
      <c r="G5" s="336"/>
      <c r="I5" s="286"/>
      <c r="L5" s="131">
        <f t="shared" ref="L5:L21" si="0">+IF(OR(MID(E5,1,1)="&lt;",E5=""),0,1)</f>
        <v>0</v>
      </c>
      <c r="N5" s="131"/>
    </row>
    <row r="6" spans="1:14">
      <c r="A6" s="327"/>
      <c r="B6" s="456"/>
      <c r="C6" s="335">
        <v>4</v>
      </c>
      <c r="D6" s="43" t="s">
        <v>36</v>
      </c>
      <c r="E6" s="457" t="s">
        <v>35</v>
      </c>
      <c r="F6" s="457"/>
      <c r="G6" s="336"/>
      <c r="I6" s="286"/>
      <c r="L6" s="131">
        <f t="shared" si="0"/>
        <v>0</v>
      </c>
      <c r="N6" s="131"/>
    </row>
    <row r="7" spans="1:14" ht="15" thickBot="1">
      <c r="A7" s="327"/>
      <c r="B7" s="448"/>
      <c r="C7" s="337">
        <v>5</v>
      </c>
      <c r="D7" s="231" t="s">
        <v>37</v>
      </c>
      <c r="E7" s="454" t="s">
        <v>35</v>
      </c>
      <c r="F7" s="454"/>
      <c r="G7" s="338"/>
      <c r="I7" s="286"/>
      <c r="L7" s="131">
        <f t="shared" si="0"/>
        <v>0</v>
      </c>
      <c r="N7" s="131"/>
    </row>
    <row r="8" spans="1:14">
      <c r="A8" s="327"/>
      <c r="B8" s="447" t="s">
        <v>38</v>
      </c>
      <c r="C8" s="335">
        <v>6</v>
      </c>
      <c r="D8" s="212" t="s">
        <v>39</v>
      </c>
      <c r="E8" s="458" t="s">
        <v>40</v>
      </c>
      <c r="F8" s="459"/>
      <c r="G8" s="339"/>
      <c r="I8" s="286"/>
      <c r="L8" s="131">
        <f t="shared" si="0"/>
        <v>0</v>
      </c>
      <c r="N8" s="131"/>
    </row>
    <row r="9" spans="1:14" ht="33.75">
      <c r="A9" s="327"/>
      <c r="B9" s="456"/>
      <c r="C9" s="335">
        <v>7</v>
      </c>
      <c r="D9" s="43" t="s">
        <v>41</v>
      </c>
      <c r="E9" s="445" t="s">
        <v>40</v>
      </c>
      <c r="F9" s="445"/>
      <c r="G9" s="336"/>
      <c r="I9" s="286"/>
      <c r="L9" s="131">
        <f t="shared" si="0"/>
        <v>0</v>
      </c>
      <c r="M9" s="131"/>
      <c r="N9" s="131"/>
    </row>
    <row r="10" spans="1:14" ht="22.5">
      <c r="A10" s="327"/>
      <c r="B10" s="456"/>
      <c r="C10" s="335">
        <v>8</v>
      </c>
      <c r="D10" s="43" t="s">
        <v>42</v>
      </c>
      <c r="E10" s="445" t="s">
        <v>40</v>
      </c>
      <c r="F10" s="445"/>
      <c r="G10" s="336"/>
      <c r="I10" s="286"/>
      <c r="L10" s="131">
        <f t="shared" si="0"/>
        <v>0</v>
      </c>
      <c r="M10" s="131"/>
      <c r="N10" s="131"/>
    </row>
    <row r="11" spans="1:14" ht="34.5" thickBot="1">
      <c r="A11" s="327"/>
      <c r="B11" s="448"/>
      <c r="C11" s="337">
        <v>9</v>
      </c>
      <c r="D11" s="199" t="s">
        <v>43</v>
      </c>
      <c r="E11" s="299" t="s">
        <v>44</v>
      </c>
      <c r="F11" s="299" t="s">
        <v>45</v>
      </c>
      <c r="G11" s="340"/>
      <c r="I11" s="286"/>
      <c r="L11" s="131">
        <f t="shared" si="0"/>
        <v>0</v>
      </c>
      <c r="M11" s="131">
        <f>+IF(OR(MID(F11,1,1)="&lt;",F11=""),0,1)</f>
        <v>0</v>
      </c>
      <c r="N11" s="131"/>
    </row>
    <row r="12" spans="1:14" ht="33.75">
      <c r="A12" s="327"/>
      <c r="B12" s="447" t="s">
        <v>46</v>
      </c>
      <c r="C12" s="341">
        <v>10</v>
      </c>
      <c r="D12" s="342" t="s">
        <v>47</v>
      </c>
      <c r="E12" s="455" t="s">
        <v>48</v>
      </c>
      <c r="F12" s="455"/>
      <c r="G12" s="295" t="s">
        <v>49</v>
      </c>
      <c r="I12" s="286"/>
      <c r="L12" s="131">
        <f t="shared" si="0"/>
        <v>0</v>
      </c>
      <c r="N12" s="131">
        <f>+IF(OR(MID(G12,1,1)="&lt;",G12=""),0,1)</f>
        <v>0</v>
      </c>
    </row>
    <row r="13" spans="1:14" ht="22.5">
      <c r="A13" s="327"/>
      <c r="B13" s="456"/>
      <c r="C13" s="335">
        <v>11</v>
      </c>
      <c r="D13" s="43" t="s">
        <v>50</v>
      </c>
      <c r="E13" s="450" t="s">
        <v>51</v>
      </c>
      <c r="F13" s="451"/>
      <c r="G13" s="293" t="s">
        <v>52</v>
      </c>
      <c r="I13" s="286"/>
      <c r="L13" s="131">
        <f t="shared" si="0"/>
        <v>0</v>
      </c>
      <c r="N13" s="131">
        <f>+IF(OR(MID(G13,1,1)="&lt;",G13=""),0,1)</f>
        <v>0</v>
      </c>
    </row>
    <row r="14" spans="1:14" ht="22.5">
      <c r="A14" s="327"/>
      <c r="B14" s="456"/>
      <c r="C14" s="335">
        <v>12</v>
      </c>
      <c r="D14" s="426" t="s">
        <v>53</v>
      </c>
      <c r="E14" s="450" t="s">
        <v>51</v>
      </c>
      <c r="F14" s="451"/>
      <c r="G14" s="293" t="s">
        <v>54</v>
      </c>
      <c r="I14" s="286"/>
      <c r="L14" s="131">
        <f t="shared" si="0"/>
        <v>0</v>
      </c>
      <c r="N14" s="131"/>
    </row>
    <row r="15" spans="1:14">
      <c r="A15" s="327"/>
      <c r="B15" s="456"/>
      <c r="C15" s="460">
        <v>13</v>
      </c>
      <c r="D15" s="461" t="s">
        <v>55</v>
      </c>
      <c r="E15" s="446" t="s">
        <v>56</v>
      </c>
      <c r="F15" s="446"/>
      <c r="G15" s="343"/>
      <c r="I15" s="286"/>
      <c r="L15" s="131">
        <f t="shared" si="0"/>
        <v>0</v>
      </c>
      <c r="N15" s="131"/>
    </row>
    <row r="16" spans="1:14">
      <c r="A16" s="327"/>
      <c r="B16" s="456"/>
      <c r="C16" s="460"/>
      <c r="D16" s="462"/>
      <c r="E16" s="446" t="s">
        <v>56</v>
      </c>
      <c r="F16" s="446"/>
      <c r="G16" s="344"/>
      <c r="I16" s="286"/>
      <c r="L16" s="131">
        <f t="shared" si="0"/>
        <v>0</v>
      </c>
      <c r="N16" s="131"/>
    </row>
    <row r="17" spans="1:14">
      <c r="A17" s="327"/>
      <c r="B17" s="456"/>
      <c r="C17" s="460"/>
      <c r="D17" s="463"/>
      <c r="E17" s="446" t="s">
        <v>56</v>
      </c>
      <c r="F17" s="446"/>
      <c r="G17" s="344"/>
      <c r="I17" s="286"/>
      <c r="L17" s="131">
        <f t="shared" si="0"/>
        <v>0</v>
      </c>
      <c r="N17" s="131"/>
    </row>
    <row r="18" spans="1:14" ht="22.5">
      <c r="A18" s="327"/>
      <c r="B18" s="456"/>
      <c r="C18" s="335">
        <v>14</v>
      </c>
      <c r="D18" s="43" t="s">
        <v>57</v>
      </c>
      <c r="E18" s="450" t="s">
        <v>51</v>
      </c>
      <c r="F18" s="451"/>
      <c r="G18" s="293" t="s">
        <v>52</v>
      </c>
      <c r="I18" s="286"/>
      <c r="L18" s="131">
        <f t="shared" si="0"/>
        <v>0</v>
      </c>
      <c r="N18" s="131">
        <f t="shared" ref="N18:N19" si="1">+IF(OR(MID(G18,1,1)="&lt;",G18=""),0,1)</f>
        <v>0</v>
      </c>
    </row>
    <row r="19" spans="1:14" ht="23.25" thickBot="1">
      <c r="A19" s="327"/>
      <c r="B19" s="456"/>
      <c r="C19" s="345">
        <v>15</v>
      </c>
      <c r="D19" s="231" t="s">
        <v>58</v>
      </c>
      <c r="E19" s="450" t="s">
        <v>51</v>
      </c>
      <c r="F19" s="451"/>
      <c r="G19" s="294" t="s">
        <v>59</v>
      </c>
      <c r="I19" s="286"/>
      <c r="L19" s="131">
        <f t="shared" si="0"/>
        <v>0</v>
      </c>
      <c r="N19" s="131">
        <f t="shared" si="1"/>
        <v>0</v>
      </c>
    </row>
    <row r="20" spans="1:14" ht="101.25">
      <c r="A20" s="327"/>
      <c r="B20" s="447" t="s">
        <v>60</v>
      </c>
      <c r="C20" s="341">
        <v>16</v>
      </c>
      <c r="D20" s="333" t="s">
        <v>61</v>
      </c>
      <c r="E20" s="449" t="s">
        <v>62</v>
      </c>
      <c r="F20" s="449"/>
      <c r="G20" s="346"/>
      <c r="I20" s="286"/>
      <c r="L20" s="131">
        <f t="shared" si="0"/>
        <v>0</v>
      </c>
      <c r="N20" s="131"/>
    </row>
    <row r="21" spans="1:14" ht="34.5" thickBot="1">
      <c r="A21" s="327"/>
      <c r="B21" s="448"/>
      <c r="C21" s="335">
        <v>17</v>
      </c>
      <c r="D21" s="43" t="s">
        <v>63</v>
      </c>
      <c r="E21" s="446" t="s">
        <v>56</v>
      </c>
      <c r="F21" s="446"/>
      <c r="G21" s="344"/>
      <c r="I21" s="286"/>
      <c r="L21" s="131">
        <f t="shared" si="0"/>
        <v>0</v>
      </c>
      <c r="M21" s="131"/>
      <c r="N21" s="131"/>
    </row>
    <row r="22" spans="1:14" ht="15" thickBot="1">
      <c r="A22" s="327"/>
      <c r="C22" s="347"/>
      <c r="D22" s="348" t="s">
        <v>64</v>
      </c>
      <c r="E22" s="349"/>
      <c r="F22" s="349"/>
      <c r="G22" s="350"/>
      <c r="I22" s="286"/>
      <c r="L22" s="131"/>
    </row>
    <row r="23" spans="1:14">
      <c r="A23" s="327"/>
      <c r="C23" s="442"/>
      <c r="D23" s="433"/>
      <c r="E23" s="434"/>
      <c r="F23" s="434"/>
      <c r="G23" s="435"/>
      <c r="I23" s="286"/>
    </row>
    <row r="24" spans="1:14">
      <c r="A24" s="327"/>
      <c r="C24" s="443"/>
      <c r="D24" s="436"/>
      <c r="E24" s="437"/>
      <c r="F24" s="437"/>
      <c r="G24" s="438"/>
      <c r="I24" s="286"/>
    </row>
    <row r="25" spans="1:14">
      <c r="A25" s="327"/>
      <c r="C25" s="443"/>
      <c r="D25" s="436"/>
      <c r="E25" s="437"/>
      <c r="F25" s="437"/>
      <c r="G25" s="438"/>
      <c r="I25" s="286"/>
    </row>
    <row r="26" spans="1:14" ht="15" thickBot="1">
      <c r="A26" s="327"/>
      <c r="C26" s="444"/>
      <c r="D26" s="439"/>
      <c r="E26" s="440"/>
      <c r="F26" s="440"/>
      <c r="G26" s="441"/>
      <c r="I26" s="287"/>
    </row>
    <row r="27" spans="1:14">
      <c r="I27" s="326"/>
    </row>
    <row r="28" spans="1:14">
      <c r="I28" s="326"/>
    </row>
    <row r="29" spans="1:14">
      <c r="I29" s="326"/>
    </row>
    <row r="30" spans="1:14">
      <c r="I30" s="326"/>
    </row>
    <row r="31" spans="1:14">
      <c r="I31" s="326"/>
    </row>
    <row r="32" spans="1:14">
      <c r="I32" s="326"/>
    </row>
    <row r="33" spans="9:9">
      <c r="I33" s="326"/>
    </row>
    <row r="34" spans="9:9">
      <c r="I34" s="326"/>
    </row>
    <row r="35" spans="9:9">
      <c r="I35" s="326"/>
    </row>
    <row r="36" spans="9:9">
      <c r="I36" s="326"/>
    </row>
    <row r="37" spans="9:9">
      <c r="I37" s="326"/>
    </row>
    <row r="38" spans="9:9">
      <c r="I38" s="326"/>
    </row>
    <row r="39" spans="9:9">
      <c r="I39" s="326"/>
    </row>
    <row r="40" spans="9:9">
      <c r="I40" s="326"/>
    </row>
    <row r="41" spans="9:9">
      <c r="I41" s="326"/>
    </row>
    <row r="42" spans="9:9">
      <c r="I42" s="326"/>
    </row>
    <row r="43" spans="9:9">
      <c r="I43" s="326"/>
    </row>
    <row r="44" spans="9:9">
      <c r="I44" s="326"/>
    </row>
    <row r="45" spans="9:9">
      <c r="I45" s="326"/>
    </row>
    <row r="46" spans="9:9">
      <c r="I46" s="326"/>
    </row>
    <row r="47" spans="9:9">
      <c r="I47" s="326"/>
    </row>
    <row r="48" spans="9:9">
      <c r="I48" s="326"/>
    </row>
    <row r="49" spans="9:9">
      <c r="I49" s="326"/>
    </row>
    <row r="50" spans="9:9">
      <c r="I50" s="326"/>
    </row>
    <row r="51" spans="9:9">
      <c r="I51" s="326"/>
    </row>
    <row r="52" spans="9:9">
      <c r="I52" s="326"/>
    </row>
    <row r="53" spans="9:9">
      <c r="I53" s="326"/>
    </row>
    <row r="54" spans="9:9">
      <c r="I54" s="326"/>
    </row>
    <row r="55" spans="9:9">
      <c r="I55" s="326"/>
    </row>
    <row r="56" spans="9:9">
      <c r="I56" s="326"/>
    </row>
    <row r="57" spans="9:9">
      <c r="I57" s="326"/>
    </row>
    <row r="58" spans="9:9">
      <c r="I58" s="326"/>
    </row>
    <row r="59" spans="9:9">
      <c r="I59" s="326"/>
    </row>
    <row r="60" spans="9:9">
      <c r="I60" s="326"/>
    </row>
    <row r="61" spans="9:9">
      <c r="I61" s="326"/>
    </row>
    <row r="62" spans="9:9">
      <c r="I62" s="326"/>
    </row>
    <row r="63" spans="9:9">
      <c r="I63" s="326"/>
    </row>
    <row r="64" spans="9:9">
      <c r="I64" s="326"/>
    </row>
    <row r="65" spans="9:9">
      <c r="I65" s="326"/>
    </row>
    <row r="66" spans="9:9">
      <c r="I66" s="326"/>
    </row>
    <row r="67" spans="9:9">
      <c r="I67" s="326"/>
    </row>
    <row r="68" spans="9:9">
      <c r="I68" s="326"/>
    </row>
    <row r="69" spans="9:9">
      <c r="I69" s="326"/>
    </row>
    <row r="70" spans="9:9">
      <c r="I70" s="326"/>
    </row>
    <row r="71" spans="9:9">
      <c r="I71" s="326"/>
    </row>
    <row r="72" spans="9:9">
      <c r="I72" s="326"/>
    </row>
    <row r="73" spans="9:9">
      <c r="I73" s="326"/>
    </row>
    <row r="74" spans="9:9">
      <c r="I74" s="326"/>
    </row>
    <row r="75" spans="9:9">
      <c r="I75" s="326"/>
    </row>
    <row r="76" spans="9:9">
      <c r="I76" s="326"/>
    </row>
    <row r="77" spans="9:9">
      <c r="I77" s="326"/>
    </row>
    <row r="78" spans="9:9">
      <c r="I78" s="326"/>
    </row>
    <row r="79" spans="9:9">
      <c r="I79" s="326"/>
    </row>
    <row r="80" spans="9:9">
      <c r="I80" s="326"/>
    </row>
    <row r="81" spans="9:9">
      <c r="I81" s="326"/>
    </row>
    <row r="82" spans="9:9">
      <c r="I82" s="326"/>
    </row>
    <row r="83" spans="9:9">
      <c r="I83" s="326"/>
    </row>
    <row r="84" spans="9:9">
      <c r="I84" s="326"/>
    </row>
    <row r="85" spans="9:9">
      <c r="I85" s="326"/>
    </row>
    <row r="86" spans="9:9">
      <c r="I86" s="326"/>
    </row>
    <row r="87" spans="9:9">
      <c r="I87" s="326"/>
    </row>
    <row r="88" spans="9:9">
      <c r="I88" s="326"/>
    </row>
    <row r="89" spans="9:9">
      <c r="I89" s="326"/>
    </row>
    <row r="90" spans="9:9">
      <c r="I90" s="326"/>
    </row>
    <row r="91" spans="9:9">
      <c r="I91" s="326"/>
    </row>
    <row r="92" spans="9:9">
      <c r="I92" s="326"/>
    </row>
    <row r="93" spans="9:9">
      <c r="I93" s="326"/>
    </row>
    <row r="94" spans="9:9">
      <c r="I94" s="326"/>
    </row>
    <row r="95" spans="9:9">
      <c r="I95" s="326"/>
    </row>
    <row r="96" spans="9:9">
      <c r="I96" s="326"/>
    </row>
    <row r="97" spans="9:9">
      <c r="I97" s="326"/>
    </row>
    <row r="98" spans="9:9">
      <c r="I98" s="326"/>
    </row>
    <row r="99" spans="9:9">
      <c r="I99" s="326"/>
    </row>
    <row r="100" spans="9:9">
      <c r="I100" s="326"/>
    </row>
    <row r="101" spans="9:9">
      <c r="I101" s="326"/>
    </row>
    <row r="102" spans="9:9">
      <c r="I102" s="326"/>
    </row>
    <row r="103" spans="9:9">
      <c r="I103" s="326"/>
    </row>
    <row r="104" spans="9:9">
      <c r="I104" s="326"/>
    </row>
    <row r="105" spans="9:9">
      <c r="I105" s="326"/>
    </row>
    <row r="106" spans="9:9">
      <c r="I106" s="326"/>
    </row>
    <row r="107" spans="9:9">
      <c r="I107" s="326"/>
    </row>
    <row r="108" spans="9:9">
      <c r="I108" s="326"/>
    </row>
    <row r="109" spans="9:9">
      <c r="I109" s="326"/>
    </row>
    <row r="110" spans="9:9">
      <c r="I110" s="326"/>
    </row>
    <row r="111" spans="9:9">
      <c r="I111" s="326"/>
    </row>
    <row r="112" spans="9:9">
      <c r="I112" s="326"/>
    </row>
    <row r="113" spans="9:9">
      <c r="I113" s="326"/>
    </row>
    <row r="114" spans="9:9">
      <c r="I114" s="326"/>
    </row>
    <row r="115" spans="9:9">
      <c r="I115" s="326"/>
    </row>
    <row r="116" spans="9:9">
      <c r="I116" s="326"/>
    </row>
    <row r="117" spans="9:9">
      <c r="I117" s="326"/>
    </row>
    <row r="118" spans="9:9">
      <c r="I118" s="326"/>
    </row>
    <row r="119" spans="9:9">
      <c r="I119" s="326"/>
    </row>
    <row r="120" spans="9:9">
      <c r="I120" s="326"/>
    </row>
    <row r="121" spans="9:9">
      <c r="I121" s="326"/>
    </row>
    <row r="122" spans="9:9">
      <c r="I122" s="326"/>
    </row>
    <row r="123" spans="9:9">
      <c r="I123" s="326"/>
    </row>
    <row r="124" spans="9:9">
      <c r="I124" s="326"/>
    </row>
    <row r="125" spans="9:9">
      <c r="I125" s="326"/>
    </row>
    <row r="126" spans="9:9">
      <c r="I126" s="326"/>
    </row>
    <row r="127" spans="9:9">
      <c r="I127" s="326"/>
    </row>
    <row r="128" spans="9:9">
      <c r="I128" s="326"/>
    </row>
    <row r="129" spans="9:9">
      <c r="I129" s="326"/>
    </row>
    <row r="130" spans="9:9">
      <c r="I130" s="326"/>
    </row>
    <row r="131" spans="9:9">
      <c r="I131" s="326"/>
    </row>
    <row r="132" spans="9:9">
      <c r="I132" s="326"/>
    </row>
    <row r="133" spans="9:9">
      <c r="I133" s="326"/>
    </row>
    <row r="134" spans="9:9">
      <c r="I134" s="326"/>
    </row>
    <row r="135" spans="9:9">
      <c r="I135" s="326"/>
    </row>
    <row r="136" spans="9:9">
      <c r="I136" s="326"/>
    </row>
    <row r="137" spans="9:9">
      <c r="I137" s="326"/>
    </row>
    <row r="138" spans="9:9">
      <c r="I138" s="326"/>
    </row>
    <row r="139" spans="9:9">
      <c r="I139" s="326"/>
    </row>
    <row r="140" spans="9:9">
      <c r="I140" s="326"/>
    </row>
    <row r="141" spans="9:9">
      <c r="I141" s="326"/>
    </row>
    <row r="142" spans="9:9">
      <c r="I142" s="326"/>
    </row>
    <row r="143" spans="9:9">
      <c r="I143" s="326"/>
    </row>
    <row r="144" spans="9:9">
      <c r="I144" s="326"/>
    </row>
    <row r="145" spans="9:9">
      <c r="I145" s="326"/>
    </row>
    <row r="146" spans="9:9">
      <c r="I146" s="326"/>
    </row>
    <row r="147" spans="9:9">
      <c r="I147" s="326"/>
    </row>
    <row r="148" spans="9:9">
      <c r="I148" s="326"/>
    </row>
    <row r="149" spans="9:9">
      <c r="I149" s="326"/>
    </row>
    <row r="150" spans="9:9">
      <c r="I150" s="326"/>
    </row>
    <row r="151" spans="9:9">
      <c r="I151" s="326"/>
    </row>
    <row r="152" spans="9:9">
      <c r="I152" s="326"/>
    </row>
    <row r="153" spans="9:9">
      <c r="I153" s="326"/>
    </row>
    <row r="154" spans="9:9">
      <c r="I154" s="326"/>
    </row>
    <row r="155" spans="9:9">
      <c r="I155" s="326"/>
    </row>
    <row r="156" spans="9:9">
      <c r="I156" s="326"/>
    </row>
    <row r="157" spans="9:9">
      <c r="I157" s="326"/>
    </row>
    <row r="158" spans="9:9">
      <c r="I158" s="326"/>
    </row>
    <row r="159" spans="9:9">
      <c r="I159" s="326"/>
    </row>
    <row r="160" spans="9:9">
      <c r="I160" s="326"/>
    </row>
    <row r="161" spans="9:9">
      <c r="I161" s="326"/>
    </row>
    <row r="162" spans="9:9">
      <c r="I162" s="326"/>
    </row>
    <row r="163" spans="9:9">
      <c r="I163" s="326"/>
    </row>
    <row r="164" spans="9:9">
      <c r="I164" s="326"/>
    </row>
    <row r="165" spans="9:9">
      <c r="I165" s="326"/>
    </row>
    <row r="166" spans="9:9">
      <c r="I166" s="326"/>
    </row>
    <row r="167" spans="9:9">
      <c r="I167" s="326"/>
    </row>
    <row r="168" spans="9:9">
      <c r="I168" s="326"/>
    </row>
    <row r="169" spans="9:9">
      <c r="I169" s="326"/>
    </row>
    <row r="170" spans="9:9">
      <c r="I170" s="326"/>
    </row>
    <row r="171" spans="9:9">
      <c r="I171" s="326"/>
    </row>
    <row r="172" spans="9:9">
      <c r="I172" s="326"/>
    </row>
    <row r="173" spans="9:9">
      <c r="I173" s="326"/>
    </row>
    <row r="174" spans="9:9">
      <c r="I174" s="326"/>
    </row>
    <row r="175" spans="9:9">
      <c r="I175" s="326"/>
    </row>
    <row r="176" spans="9:9">
      <c r="I176" s="326"/>
    </row>
    <row r="177" spans="9:9">
      <c r="I177" s="326"/>
    </row>
    <row r="178" spans="9:9">
      <c r="I178" s="326"/>
    </row>
    <row r="179" spans="9:9">
      <c r="I179" s="326"/>
    </row>
    <row r="180" spans="9:9">
      <c r="I180" s="326"/>
    </row>
    <row r="181" spans="9:9">
      <c r="I181" s="326"/>
    </row>
    <row r="182" spans="9:9">
      <c r="I182" s="326"/>
    </row>
    <row r="183" spans="9:9">
      <c r="I183" s="326"/>
    </row>
    <row r="184" spans="9:9">
      <c r="I184" s="326"/>
    </row>
    <row r="185" spans="9:9">
      <c r="I185" s="326"/>
    </row>
    <row r="186" spans="9:9">
      <c r="I186" s="326"/>
    </row>
    <row r="187" spans="9:9">
      <c r="I187" s="326"/>
    </row>
    <row r="188" spans="9:9">
      <c r="I188" s="326"/>
    </row>
    <row r="189" spans="9:9">
      <c r="I189" s="326"/>
    </row>
    <row r="190" spans="9:9">
      <c r="I190" s="326"/>
    </row>
    <row r="191" spans="9:9">
      <c r="I191" s="326"/>
    </row>
    <row r="192" spans="9:9">
      <c r="I192" s="326"/>
    </row>
  </sheetData>
  <mergeCells count="26">
    <mergeCell ref="E2:F2"/>
    <mergeCell ref="E3:F3"/>
    <mergeCell ref="E7:F7"/>
    <mergeCell ref="E12:F12"/>
    <mergeCell ref="B3:B7"/>
    <mergeCell ref="E6:F6"/>
    <mergeCell ref="E5:F5"/>
    <mergeCell ref="B12:B19"/>
    <mergeCell ref="B8:B11"/>
    <mergeCell ref="E8:F8"/>
    <mergeCell ref="E9:F9"/>
    <mergeCell ref="E13:F13"/>
    <mergeCell ref="E19:F19"/>
    <mergeCell ref="C15:C17"/>
    <mergeCell ref="D15:D17"/>
    <mergeCell ref="E17:F17"/>
    <mergeCell ref="D23:G26"/>
    <mergeCell ref="C23:C26"/>
    <mergeCell ref="E10:F10"/>
    <mergeCell ref="E15:F15"/>
    <mergeCell ref="B20:B21"/>
    <mergeCell ref="E21:F21"/>
    <mergeCell ref="E20:F20"/>
    <mergeCell ref="E16:F16"/>
    <mergeCell ref="E18:F18"/>
    <mergeCell ref="E14:F14"/>
  </mergeCells>
  <conditionalFormatting sqref="E13:F14">
    <cfRule type="containsText" dxfId="7" priority="3" operator="containsText" text="&lt;">
      <formula>NOT(ISERROR(SEARCH("&lt;",E13)))</formula>
    </cfRule>
  </conditionalFormatting>
  <conditionalFormatting sqref="E18:F18">
    <cfRule type="containsText" dxfId="6" priority="2" operator="containsText" text="&lt;">
      <formula>NOT(ISERROR(SEARCH("&lt;",E18)))</formula>
    </cfRule>
  </conditionalFormatting>
  <conditionalFormatting sqref="E19:F19">
    <cfRule type="containsText" dxfId="5" priority="1" operator="containsText" text="&lt;">
      <formula>NOT(ISERROR(SEARCH("&lt;",E19)))</formula>
    </cfRule>
  </conditionalFormatting>
  <dataValidations count="4">
    <dataValidation type="decimal" allowBlank="1" showInputMessage="1" showErrorMessage="1" errorTitle="Error" error="Enter a number between 0% and 100%" sqref="E3:F3 E11:F11" xr:uid="{00000000-0002-0000-0100-000000000000}">
      <formula1>0</formula1>
      <formula2>1</formula2>
    </dataValidation>
    <dataValidation allowBlank="1" showInputMessage="1" showErrorMessage="1" errorTitle="Error" error="Enter a decimal number equal or greater than 0" sqref="E20:F20" xr:uid="{00000000-0002-0000-0100-000003000000}"/>
    <dataValidation type="whole" allowBlank="1" showInputMessage="1" showErrorMessage="1" errorTitle="Error" error="Enter a whole number equal or greater than 0" sqref="E12:F12 E8:F10" xr:uid="{1058378F-3E67-4367-99F4-F062FD5A163E}">
      <formula1>0</formula1>
      <formula2>999999999999999000000</formula2>
    </dataValidation>
    <dataValidation type="decimal" allowBlank="1" showInputMessage="1" showErrorMessage="1" errorTitle="Error" error="Enter a decimal number equal to or greater than 0" sqref="E5:F7" xr:uid="{B65C36AF-1DCE-4939-96FC-FFFEBC65CC81}">
      <formula1>0</formula1>
      <formula2>1E+30</formula2>
    </dataValidation>
  </dataValidations>
  <pageMargins left="0.25" right="0.25" top="0.75" bottom="0.75" header="0.3" footer="0.3"/>
  <pageSetup paperSize="8" scale="75" orientation="landscape" r:id="rId1"/>
  <extLst>
    <ext xmlns:x14="http://schemas.microsoft.com/office/spreadsheetml/2009/9/main" uri="{CCE6A557-97BC-4b89-ADB6-D9C93CAAB3DF}">
      <x14:dataValidations xmlns:xm="http://schemas.microsoft.com/office/excel/2006/main" count="3">
        <x14:dataValidation type="list" allowBlank="1" showInputMessage="1" showErrorMessage="1" errorTitle="Error" error="Select an option from the dropdown" xr:uid="{7F47227A-8B9F-40EF-8B04-E173CD7F082E}">
          <x14:formula1>
            <xm:f>Lists!$G$3:$G$11</xm:f>
          </x14:formula1>
          <xm:sqref>E15:F17</xm:sqref>
        </x14:dataValidation>
        <x14:dataValidation type="list" allowBlank="1" showInputMessage="1" showErrorMessage="1" errorTitle="Error" error="Select an option from the dropdown" xr:uid="{02C757CF-0641-4967-AC08-9155C1011099}">
          <x14:formula1>
            <xm:f>Lists!$H$3:$H$6</xm:f>
          </x14:formula1>
          <xm:sqref>E21:F21</xm:sqref>
        </x14:dataValidation>
        <x14:dataValidation type="list" allowBlank="1" showInputMessage="1" showErrorMessage="1" errorTitle="Error" error="Enter a decimal number equal or greater than 0" xr:uid="{0241EA65-8FBF-4EB1-A150-35A8BB054FE4}">
          <x14:formula1>
            <xm:f>Lists!$I$3:$I$4</xm:f>
          </x14:formula1>
          <xm:sqref>E18:F19 E13:F14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1">
    <tabColor theme="4"/>
  </sheetPr>
  <dimension ref="B3:O40"/>
  <sheetViews>
    <sheetView zoomScale="90" zoomScaleNormal="90" workbookViewId="0">
      <selection activeCell="B4" sqref="B4:O40"/>
    </sheetView>
  </sheetViews>
  <sheetFormatPr defaultColWidth="8.85546875" defaultRowHeight="11.25"/>
  <cols>
    <col min="1" max="1" width="2.85546875" style="1" customWidth="1"/>
    <col min="2" max="2" width="19" style="1" customWidth="1"/>
    <col min="3" max="3" width="5" style="175" bestFit="1" customWidth="1"/>
    <col min="4" max="4" width="95.42578125" style="165" customWidth="1"/>
    <col min="5" max="5" width="28.140625" style="2" customWidth="1"/>
    <col min="6" max="6" width="105.140625" style="2" customWidth="1"/>
    <col min="7" max="7" width="16.42578125" style="2" customWidth="1"/>
    <col min="8" max="8" width="2.42578125" style="2" customWidth="1"/>
    <col min="9" max="9" width="100.5703125" style="174" customWidth="1"/>
    <col min="10" max="10" width="8.85546875" style="1" customWidth="1"/>
    <col min="11" max="11" width="11.5703125" style="1" customWidth="1"/>
    <col min="12" max="12" width="9.5703125" style="1" bestFit="1" customWidth="1"/>
    <col min="13" max="13" width="16" style="1" customWidth="1"/>
    <col min="14" max="14" width="15.85546875" style="1" customWidth="1"/>
    <col min="15" max="16384" width="8.85546875" style="1"/>
  </cols>
  <sheetData>
    <row r="3" spans="2:15">
      <c r="I3" s="172"/>
    </row>
    <row r="4" spans="2:15" ht="12.75">
      <c r="I4" s="172"/>
      <c r="K4" s="112"/>
      <c r="L4" s="113" t="s">
        <v>11</v>
      </c>
      <c r="M4" s="113" t="s">
        <v>65</v>
      </c>
      <c r="N4" s="113" t="s">
        <v>66</v>
      </c>
      <c r="O4" s="24"/>
    </row>
    <row r="5" spans="2:15" ht="12" thickBot="1">
      <c r="B5" s="100"/>
      <c r="C5" s="176"/>
      <c r="I5" s="172"/>
      <c r="K5" s="114" t="s">
        <v>21</v>
      </c>
      <c r="L5" s="115">
        <f>+COUNTA(L8:L36)</f>
        <v>29</v>
      </c>
      <c r="M5" s="115">
        <f>+COUNTA(M8:M36)</f>
        <v>29</v>
      </c>
      <c r="N5" s="115">
        <f>+COUNTA(N8:N36)</f>
        <v>5</v>
      </c>
    </row>
    <row r="6" spans="2:15" s="24" customFormat="1" ht="39" thickBot="1">
      <c r="B6" s="268" t="s">
        <v>67</v>
      </c>
      <c r="C6" s="189" t="s">
        <v>23</v>
      </c>
      <c r="D6" s="189" t="s">
        <v>68</v>
      </c>
      <c r="E6" s="189" t="s">
        <v>11</v>
      </c>
      <c r="F6" s="190" t="s">
        <v>69</v>
      </c>
      <c r="G6" s="191" t="s">
        <v>70</v>
      </c>
      <c r="H6" s="173"/>
      <c r="I6" s="38" t="s">
        <v>71</v>
      </c>
      <c r="K6" s="114" t="s">
        <v>27</v>
      </c>
      <c r="L6" s="115">
        <f>+SUM(L8:L36)</f>
        <v>0</v>
      </c>
      <c r="M6" s="115">
        <f>+SUM(M8:M36)</f>
        <v>0</v>
      </c>
      <c r="N6" s="115">
        <f>+SUM(N8:N36)</f>
        <v>0</v>
      </c>
      <c r="O6" s="1"/>
    </row>
    <row r="7" spans="2:15" s="24" customFormat="1" ht="23.25" thickBot="1">
      <c r="B7" s="267" t="s">
        <v>72</v>
      </c>
      <c r="C7" s="224">
        <v>1</v>
      </c>
      <c r="D7" s="208" t="s">
        <v>73</v>
      </c>
      <c r="E7" s="209" t="s">
        <v>74</v>
      </c>
      <c r="F7" s="210" t="s">
        <v>75</v>
      </c>
      <c r="G7" s="211" t="s">
        <v>76</v>
      </c>
      <c r="H7" s="173"/>
      <c r="I7" s="178"/>
      <c r="K7" s="114"/>
      <c r="L7" s="115"/>
      <c r="M7" s="115"/>
      <c r="N7" s="115"/>
      <c r="O7" s="1"/>
    </row>
    <row r="8" spans="2:15" ht="67.5">
      <c r="B8" s="473" t="s">
        <v>77</v>
      </c>
      <c r="C8" s="234">
        <v>2</v>
      </c>
      <c r="D8" s="181" t="s">
        <v>78</v>
      </c>
      <c r="E8" s="182" t="s">
        <v>79</v>
      </c>
      <c r="F8" s="183" t="s">
        <v>80</v>
      </c>
      <c r="G8" s="467" t="s">
        <v>76</v>
      </c>
      <c r="I8" s="36"/>
      <c r="L8" s="117">
        <f>++IF(OR(MID(E8,1,1)="&lt;",E8=""),0,1)</f>
        <v>0</v>
      </c>
      <c r="M8" s="117">
        <f>++IF(OR(MID(F8,1,1)="&lt;",F8=""),0,1)</f>
        <v>0</v>
      </c>
      <c r="N8" s="117">
        <f>++IF(OR(MID(G8,1,1)="&lt;",G8=""),0,1)</f>
        <v>0</v>
      </c>
    </row>
    <row r="9" spans="2:15" ht="33.75">
      <c r="B9" s="474"/>
      <c r="C9" s="203">
        <v>3</v>
      </c>
      <c r="D9" s="101" t="s">
        <v>81</v>
      </c>
      <c r="E9" s="6" t="s">
        <v>82</v>
      </c>
      <c r="F9" s="14" t="s">
        <v>83</v>
      </c>
      <c r="G9" s="468"/>
      <c r="I9" s="36"/>
      <c r="L9" s="117">
        <f t="shared" ref="L9:L36" si="0">++IF(OR(MID(E9,1,1)="&lt;",E9=""),0,1)</f>
        <v>0</v>
      </c>
      <c r="M9" s="117">
        <f t="shared" ref="M9:M36" si="1">++IF(OR(MID(F9,1,1)="&lt;",F9=""),0,1)</f>
        <v>0</v>
      </c>
      <c r="N9" s="117"/>
    </row>
    <row r="10" spans="2:15" ht="22.5">
      <c r="B10" s="474"/>
      <c r="C10" s="269">
        <v>4</v>
      </c>
      <c r="D10" s="101" t="s">
        <v>84</v>
      </c>
      <c r="E10" s="122" t="s">
        <v>85</v>
      </c>
      <c r="F10" s="14" t="s">
        <v>86</v>
      </c>
      <c r="G10" s="468"/>
      <c r="I10" s="36"/>
      <c r="L10" s="117">
        <f t="shared" si="0"/>
        <v>0</v>
      </c>
      <c r="M10" s="117">
        <f t="shared" si="1"/>
        <v>0</v>
      </c>
      <c r="N10" s="117"/>
    </row>
    <row r="11" spans="2:15" ht="40.700000000000003" customHeight="1">
      <c r="B11" s="474"/>
      <c r="C11" s="483">
        <v>5</v>
      </c>
      <c r="D11" s="101" t="s">
        <v>87</v>
      </c>
      <c r="E11" s="6" t="s">
        <v>88</v>
      </c>
      <c r="F11" s="485" t="s">
        <v>89</v>
      </c>
      <c r="G11" s="468"/>
      <c r="I11" s="36"/>
      <c r="L11" s="117">
        <f t="shared" si="0"/>
        <v>0</v>
      </c>
      <c r="M11" s="117">
        <f t="shared" si="1"/>
        <v>0</v>
      </c>
      <c r="N11" s="117"/>
    </row>
    <row r="12" spans="2:15" ht="22.5">
      <c r="B12" s="474"/>
      <c r="C12" s="484"/>
      <c r="D12" s="171" t="s">
        <v>90</v>
      </c>
      <c r="E12" s="235" t="s">
        <v>91</v>
      </c>
      <c r="F12" s="486"/>
      <c r="G12" s="468"/>
      <c r="I12" s="36"/>
      <c r="L12" s="117">
        <f t="shared" si="0"/>
        <v>0</v>
      </c>
      <c r="M12" s="117">
        <f t="shared" si="1"/>
        <v>0</v>
      </c>
      <c r="N12" s="117"/>
    </row>
    <row r="13" spans="2:15" ht="22.5">
      <c r="B13" s="474"/>
      <c r="C13" s="203">
        <v>6</v>
      </c>
      <c r="D13" s="101" t="s">
        <v>92</v>
      </c>
      <c r="E13" s="127" t="s">
        <v>93</v>
      </c>
      <c r="F13" s="14" t="s">
        <v>94</v>
      </c>
      <c r="G13" s="468"/>
      <c r="I13" s="36"/>
      <c r="L13" s="117">
        <f t="shared" si="0"/>
        <v>0</v>
      </c>
      <c r="M13" s="117">
        <f t="shared" si="1"/>
        <v>0</v>
      </c>
      <c r="N13" s="117"/>
    </row>
    <row r="14" spans="2:15" ht="23.25" thickBot="1">
      <c r="B14" s="474"/>
      <c r="C14" s="270">
        <v>7</v>
      </c>
      <c r="D14" s="200" t="s">
        <v>95</v>
      </c>
      <c r="E14" s="201" t="s">
        <v>74</v>
      </c>
      <c r="F14" s="128" t="s">
        <v>75</v>
      </c>
      <c r="G14" s="475"/>
      <c r="I14" s="36"/>
      <c r="L14" s="117">
        <f t="shared" si="0"/>
        <v>0</v>
      </c>
      <c r="M14" s="117">
        <f t="shared" si="1"/>
        <v>0</v>
      </c>
      <c r="N14" s="117"/>
    </row>
    <row r="15" spans="2:15" ht="22.5">
      <c r="B15" s="464" t="s">
        <v>96</v>
      </c>
      <c r="C15" s="234">
        <v>8</v>
      </c>
      <c r="D15" s="181" t="s">
        <v>97</v>
      </c>
      <c r="E15" s="204" t="s">
        <v>98</v>
      </c>
      <c r="F15" s="183"/>
      <c r="G15" s="476" t="s">
        <v>76</v>
      </c>
      <c r="I15" s="36"/>
      <c r="L15" s="117">
        <f t="shared" si="0"/>
        <v>0</v>
      </c>
      <c r="M15" s="117">
        <f t="shared" si="1"/>
        <v>0</v>
      </c>
      <c r="N15" s="117">
        <f t="shared" ref="N15:N32" si="2">++IF(OR(MID(G15,1,1)="&lt;",G15=""),0,1)</f>
        <v>0</v>
      </c>
    </row>
    <row r="16" spans="2:15" ht="33.75">
      <c r="B16" s="465"/>
      <c r="C16" s="203">
        <v>9</v>
      </c>
      <c r="D16" s="101" t="s">
        <v>99</v>
      </c>
      <c r="E16" s="265" t="s">
        <v>100</v>
      </c>
      <c r="F16" s="14" t="s">
        <v>101</v>
      </c>
      <c r="G16" s="477"/>
      <c r="I16" s="36"/>
      <c r="L16" s="117">
        <f t="shared" si="0"/>
        <v>0</v>
      </c>
      <c r="M16" s="117">
        <f t="shared" si="1"/>
        <v>0</v>
      </c>
      <c r="N16" s="117"/>
    </row>
    <row r="17" spans="2:14" ht="33.75">
      <c r="B17" s="465"/>
      <c r="C17" s="482">
        <v>10</v>
      </c>
      <c r="D17" s="101" t="s">
        <v>102</v>
      </c>
      <c r="E17" s="12" t="s">
        <v>103</v>
      </c>
      <c r="F17" s="14" t="s">
        <v>104</v>
      </c>
      <c r="G17" s="477"/>
      <c r="I17" s="36"/>
      <c r="L17" s="117">
        <f t="shared" si="0"/>
        <v>0</v>
      </c>
      <c r="M17" s="117">
        <f t="shared" si="1"/>
        <v>0</v>
      </c>
      <c r="N17" s="117"/>
    </row>
    <row r="18" spans="2:14">
      <c r="B18" s="465"/>
      <c r="C18" s="482"/>
      <c r="D18" s="171" t="s">
        <v>105</v>
      </c>
      <c r="E18" s="236" t="s">
        <v>106</v>
      </c>
      <c r="F18" s="106"/>
      <c r="G18" s="477"/>
      <c r="I18" s="36"/>
      <c r="L18" s="117">
        <f t="shared" si="0"/>
        <v>0</v>
      </c>
      <c r="M18" s="117">
        <f t="shared" si="1"/>
        <v>0</v>
      </c>
      <c r="N18" s="117"/>
    </row>
    <row r="19" spans="2:14" ht="22.5">
      <c r="B19" s="465"/>
      <c r="C19" s="482"/>
      <c r="D19" s="171" t="s">
        <v>107</v>
      </c>
      <c r="E19" s="237" t="s">
        <v>108</v>
      </c>
      <c r="F19" s="106" t="s">
        <v>109</v>
      </c>
      <c r="G19" s="477"/>
      <c r="I19" s="36"/>
      <c r="L19" s="117">
        <f t="shared" si="0"/>
        <v>0</v>
      </c>
      <c r="M19" s="117">
        <f t="shared" si="1"/>
        <v>0</v>
      </c>
      <c r="N19" s="117"/>
    </row>
    <row r="20" spans="2:14">
      <c r="B20" s="465"/>
      <c r="C20" s="269">
        <v>11</v>
      </c>
      <c r="D20" s="101" t="s">
        <v>110</v>
      </c>
      <c r="E20" s="127" t="s">
        <v>93</v>
      </c>
      <c r="F20" s="102" t="s">
        <v>111</v>
      </c>
      <c r="G20" s="477"/>
      <c r="I20" s="36"/>
      <c r="L20" s="117">
        <f t="shared" si="0"/>
        <v>0</v>
      </c>
      <c r="M20" s="117">
        <f t="shared" si="1"/>
        <v>0</v>
      </c>
      <c r="N20" s="117"/>
    </row>
    <row r="21" spans="2:14" ht="22.35" customHeight="1">
      <c r="B21" s="465"/>
      <c r="C21" s="482">
        <v>12</v>
      </c>
      <c r="D21" s="101" t="s">
        <v>112</v>
      </c>
      <c r="E21" s="4" t="s">
        <v>113</v>
      </c>
      <c r="F21" s="14" t="s">
        <v>114</v>
      </c>
      <c r="G21" s="477"/>
      <c r="I21" s="36"/>
      <c r="L21" s="117">
        <f t="shared" si="0"/>
        <v>0</v>
      </c>
      <c r="M21" s="117">
        <f t="shared" si="1"/>
        <v>0</v>
      </c>
      <c r="N21" s="117"/>
    </row>
    <row r="22" spans="2:14" ht="22.5">
      <c r="B22" s="465"/>
      <c r="C22" s="482"/>
      <c r="D22" s="171" t="s">
        <v>115</v>
      </c>
      <c r="E22" s="238" t="s">
        <v>116</v>
      </c>
      <c r="F22" s="14"/>
      <c r="G22" s="477"/>
      <c r="I22" s="36"/>
      <c r="L22" s="117">
        <f t="shared" si="0"/>
        <v>0</v>
      </c>
      <c r="M22" s="117">
        <f t="shared" si="1"/>
        <v>0</v>
      </c>
      <c r="N22" s="117"/>
    </row>
    <row r="23" spans="2:14">
      <c r="B23" s="465"/>
      <c r="C23" s="482"/>
      <c r="D23" s="171" t="s">
        <v>117</v>
      </c>
      <c r="E23" s="238" t="s">
        <v>116</v>
      </c>
      <c r="F23" s="14"/>
      <c r="G23" s="477"/>
      <c r="I23" s="36"/>
      <c r="L23" s="117">
        <f t="shared" si="0"/>
        <v>0</v>
      </c>
      <c r="M23" s="117">
        <f t="shared" si="1"/>
        <v>0</v>
      </c>
      <c r="N23" s="117"/>
    </row>
    <row r="24" spans="2:14" ht="23.25" thickBot="1">
      <c r="B24" s="466"/>
      <c r="C24" s="207">
        <v>13</v>
      </c>
      <c r="D24" s="206" t="s">
        <v>118</v>
      </c>
      <c r="E24" s="186" t="s">
        <v>74</v>
      </c>
      <c r="F24" s="205" t="s">
        <v>119</v>
      </c>
      <c r="G24" s="478"/>
      <c r="I24" s="36"/>
      <c r="L24" s="117">
        <f t="shared" si="0"/>
        <v>0</v>
      </c>
      <c r="M24" s="117">
        <f t="shared" si="1"/>
        <v>0</v>
      </c>
      <c r="N24" s="117"/>
    </row>
    <row r="25" spans="2:14" ht="22.5">
      <c r="B25" s="479" t="s">
        <v>120</v>
      </c>
      <c r="C25" s="271">
        <v>14</v>
      </c>
      <c r="D25" s="179" t="s">
        <v>121</v>
      </c>
      <c r="E25" s="180" t="s">
        <v>122</v>
      </c>
      <c r="F25" s="177" t="s">
        <v>123</v>
      </c>
      <c r="G25" s="481" t="s">
        <v>76</v>
      </c>
      <c r="I25" s="36"/>
      <c r="L25" s="117">
        <f t="shared" si="0"/>
        <v>0</v>
      </c>
      <c r="M25" s="117">
        <f t="shared" si="1"/>
        <v>0</v>
      </c>
      <c r="N25" s="117">
        <f t="shared" si="2"/>
        <v>0</v>
      </c>
    </row>
    <row r="26" spans="2:14" ht="22.5">
      <c r="B26" s="465"/>
      <c r="C26" s="269">
        <v>15</v>
      </c>
      <c r="D26" s="101" t="s">
        <v>124</v>
      </c>
      <c r="E26" s="9" t="s">
        <v>125</v>
      </c>
      <c r="F26" s="14" t="s">
        <v>126</v>
      </c>
      <c r="G26" s="468"/>
      <c r="I26" s="36"/>
      <c r="L26" s="117">
        <f t="shared" si="0"/>
        <v>0</v>
      </c>
      <c r="M26" s="117">
        <f t="shared" si="1"/>
        <v>0</v>
      </c>
      <c r="N26" s="117"/>
    </row>
    <row r="27" spans="2:14" ht="10.35" customHeight="1">
      <c r="B27" s="480"/>
      <c r="C27" s="272">
        <v>16</v>
      </c>
      <c r="D27" s="200" t="s">
        <v>127</v>
      </c>
      <c r="E27" s="239" t="s">
        <v>128</v>
      </c>
      <c r="F27" s="128" t="s">
        <v>129</v>
      </c>
      <c r="G27" s="475"/>
      <c r="I27" s="36"/>
      <c r="L27" s="117">
        <f t="shared" si="0"/>
        <v>0</v>
      </c>
      <c r="M27" s="117">
        <f t="shared" si="1"/>
        <v>0</v>
      </c>
      <c r="N27" s="117"/>
    </row>
    <row r="28" spans="2:14" ht="23.25" thickBot="1">
      <c r="B28" s="466"/>
      <c r="C28" s="207">
        <v>17</v>
      </c>
      <c r="D28" s="184" t="s">
        <v>130</v>
      </c>
      <c r="E28" s="186" t="s">
        <v>131</v>
      </c>
      <c r="F28" s="185" t="s">
        <v>75</v>
      </c>
      <c r="G28" s="469"/>
      <c r="I28" s="36"/>
      <c r="L28" s="117">
        <f t="shared" si="0"/>
        <v>0</v>
      </c>
      <c r="M28" s="117">
        <f t="shared" si="1"/>
        <v>0</v>
      </c>
      <c r="N28" s="117"/>
    </row>
    <row r="29" spans="2:14" ht="22.5">
      <c r="B29" s="464" t="s">
        <v>132</v>
      </c>
      <c r="C29" s="234">
        <v>18</v>
      </c>
      <c r="D29" s="181" t="s">
        <v>133</v>
      </c>
      <c r="E29" s="187" t="s">
        <v>134</v>
      </c>
      <c r="F29" s="183" t="s">
        <v>135</v>
      </c>
      <c r="G29" s="467" t="s">
        <v>76</v>
      </c>
      <c r="I29" s="36"/>
      <c r="L29" s="117">
        <f t="shared" si="0"/>
        <v>0</v>
      </c>
      <c r="M29" s="117">
        <f t="shared" si="1"/>
        <v>0</v>
      </c>
      <c r="N29" s="117">
        <f t="shared" si="2"/>
        <v>0</v>
      </c>
    </row>
    <row r="30" spans="2:14" ht="45">
      <c r="B30" s="465"/>
      <c r="C30" s="203">
        <v>19</v>
      </c>
      <c r="D30" s="101" t="s">
        <v>136</v>
      </c>
      <c r="E30" s="11" t="s">
        <v>137</v>
      </c>
      <c r="F30" s="106" t="s">
        <v>138</v>
      </c>
      <c r="G30" s="468"/>
      <c r="I30" s="36"/>
      <c r="L30" s="117">
        <f t="shared" si="0"/>
        <v>0</v>
      </c>
      <c r="M30" s="117">
        <f t="shared" si="1"/>
        <v>0</v>
      </c>
      <c r="N30" s="117"/>
    </row>
    <row r="31" spans="2:14" ht="23.25" thickBot="1">
      <c r="B31" s="466"/>
      <c r="C31" s="207">
        <v>20</v>
      </c>
      <c r="D31" s="184" t="s">
        <v>139</v>
      </c>
      <c r="E31" s="186" t="s">
        <v>140</v>
      </c>
      <c r="F31" s="185" t="s">
        <v>75</v>
      </c>
      <c r="G31" s="469"/>
      <c r="I31" s="36"/>
      <c r="L31" s="117">
        <f t="shared" si="0"/>
        <v>0</v>
      </c>
      <c r="M31" s="117">
        <f t="shared" si="1"/>
        <v>0</v>
      </c>
      <c r="N31" s="117"/>
    </row>
    <row r="32" spans="2:14" ht="45">
      <c r="B32" s="470" t="s">
        <v>141</v>
      </c>
      <c r="C32" s="234">
        <v>21</v>
      </c>
      <c r="D32" s="181" t="s">
        <v>142</v>
      </c>
      <c r="E32" s="188" t="s">
        <v>143</v>
      </c>
      <c r="F32" s="183" t="s">
        <v>144</v>
      </c>
      <c r="G32" s="467" t="s">
        <v>76</v>
      </c>
      <c r="I32" s="36"/>
      <c r="L32" s="117">
        <f t="shared" si="0"/>
        <v>0</v>
      </c>
      <c r="M32" s="117">
        <f t="shared" si="1"/>
        <v>0</v>
      </c>
      <c r="N32" s="117">
        <f t="shared" si="2"/>
        <v>0</v>
      </c>
    </row>
    <row r="33" spans="2:14" ht="22.5">
      <c r="B33" s="471"/>
      <c r="C33" s="269">
        <v>22</v>
      </c>
      <c r="D33" s="101" t="s">
        <v>145</v>
      </c>
      <c r="E33" s="10" t="s">
        <v>146</v>
      </c>
      <c r="F33" s="14" t="s">
        <v>147</v>
      </c>
      <c r="G33" s="468"/>
      <c r="I33" s="36"/>
      <c r="L33" s="117">
        <f t="shared" si="0"/>
        <v>0</v>
      </c>
      <c r="M33" s="117">
        <f t="shared" si="1"/>
        <v>0</v>
      </c>
      <c r="N33" s="117"/>
    </row>
    <row r="34" spans="2:14" ht="56.25">
      <c r="B34" s="471"/>
      <c r="C34" s="269">
        <v>23</v>
      </c>
      <c r="D34" s="43" t="s">
        <v>148</v>
      </c>
      <c r="E34" s="105" t="s">
        <v>149</v>
      </c>
      <c r="F34" s="106" t="s">
        <v>150</v>
      </c>
      <c r="G34" s="468"/>
      <c r="I34" s="36"/>
      <c r="L34" s="117">
        <f t="shared" si="0"/>
        <v>0</v>
      </c>
      <c r="M34" s="117">
        <f t="shared" si="1"/>
        <v>0</v>
      </c>
      <c r="N34" s="117"/>
    </row>
    <row r="35" spans="2:14" ht="22.5">
      <c r="B35" s="471"/>
      <c r="C35" s="203">
        <v>24</v>
      </c>
      <c r="D35" s="101" t="s">
        <v>151</v>
      </c>
      <c r="E35" s="127" t="s">
        <v>152</v>
      </c>
      <c r="F35" s="14" t="s">
        <v>153</v>
      </c>
      <c r="G35" s="468"/>
      <c r="I35" s="36"/>
      <c r="L35" s="117">
        <f t="shared" si="0"/>
        <v>0</v>
      </c>
      <c r="M35" s="117">
        <f t="shared" si="1"/>
        <v>0</v>
      </c>
      <c r="N35" s="117"/>
    </row>
    <row r="36" spans="2:14" ht="23.25" thickBot="1">
      <c r="B36" s="472"/>
      <c r="C36" s="207">
        <v>25</v>
      </c>
      <c r="D36" s="184" t="s">
        <v>154</v>
      </c>
      <c r="E36" s="186" t="s">
        <v>155</v>
      </c>
      <c r="F36" s="185" t="s">
        <v>75</v>
      </c>
      <c r="G36" s="469"/>
      <c r="I36" s="36"/>
      <c r="L36" s="117">
        <f t="shared" si="0"/>
        <v>0</v>
      </c>
      <c r="M36" s="117">
        <f t="shared" si="1"/>
        <v>0</v>
      </c>
      <c r="N36" s="117"/>
    </row>
    <row r="37" spans="2:14">
      <c r="I37" s="36"/>
    </row>
    <row r="38" spans="2:14">
      <c r="I38" s="36"/>
    </row>
    <row r="39" spans="2:14">
      <c r="I39" s="36"/>
    </row>
    <row r="40" spans="2:14">
      <c r="I40" s="37"/>
    </row>
  </sheetData>
  <mergeCells count="14">
    <mergeCell ref="B29:B31"/>
    <mergeCell ref="G29:G31"/>
    <mergeCell ref="B32:B36"/>
    <mergeCell ref="G32:G36"/>
    <mergeCell ref="B8:B14"/>
    <mergeCell ref="G8:G14"/>
    <mergeCell ref="B15:B24"/>
    <mergeCell ref="G15:G24"/>
    <mergeCell ref="B25:B28"/>
    <mergeCell ref="G25:G28"/>
    <mergeCell ref="C17:C19"/>
    <mergeCell ref="C21:C23"/>
    <mergeCell ref="C11:C12"/>
    <mergeCell ref="F11:F12"/>
  </mergeCells>
  <dataValidations count="3">
    <dataValidation type="decimal" allowBlank="1" showInputMessage="1" showErrorMessage="1" errorTitle="Error" error="Enter a decimal number equal or greater than 0" sqref="E34:E36 E24:E31 E20:E21 E10:E11 E7 E13:E14 E16:E17" xr:uid="{00000000-0002-0000-0200-000000000000}">
      <formula1>0</formula1>
      <formula2>1000000000</formula2>
    </dataValidation>
    <dataValidation type="decimal" allowBlank="1" showInputMessage="1" showErrorMessage="1" errorTitle="Error" error="Enter a number between 0 and 100" sqref="E33" xr:uid="{00000000-0002-0000-0200-000001000000}">
      <formula1>1</formula1>
      <formula2>100</formula2>
    </dataValidation>
    <dataValidation type="decimal" allowBlank="1" showInputMessage="1" showErrorMessage="1" sqref="E15" xr:uid="{00000000-0002-0000-0200-000002000000}">
      <formula1>0</formula1>
      <formula2>1000000000</formula2>
    </dataValidation>
  </dataValidations>
  <pageMargins left="0.23622047244094491" right="0.23622047244094491" top="0.74803149606299213" bottom="0.74803149606299213" header="0.31496062992125984" footer="0.31496062992125984"/>
  <pageSetup paperSize="8" scale="70" fitToHeight="0" orientation="landscape" horizontalDpi="4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200-000003000000}">
          <x14:formula1>
            <xm:f>Sheet1!$A$14:$A$17</xm:f>
          </x14:formula1>
          <xm:sqref>E32</xm:sqref>
        </x14:dataValidation>
        <x14:dataValidation type="list" allowBlank="1" showInputMessage="1" showErrorMessage="1" xr:uid="{00000000-0002-0000-0200-000004000000}">
          <x14:formula1>
            <xm:f>Sheet1!$A$6:$A$7</xm:f>
          </x14:formula1>
          <xm:sqref>E9</xm:sqref>
        </x14:dataValidation>
        <x14:dataValidation type="list" allowBlank="1" showInputMessage="1" showErrorMessage="1" xr:uid="{00000000-0002-0000-0200-000005000000}">
          <x14:formula1>
            <xm:f>Sheet1!$A$1:$A$4</xm:f>
          </x14:formula1>
          <xm:sqref>E8</xm:sqref>
        </x14:dataValidation>
        <x14:dataValidation type="list" allowBlank="1" showInputMessage="1" showErrorMessage="1" xr:uid="{00000000-0002-0000-0200-000006000000}">
          <x14:formula1>
            <xm:f>Sheet1!$A$19:$A$22</xm:f>
          </x14:formula1>
          <xm:sqref>G7:G36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2">
    <tabColor theme="4"/>
  </sheetPr>
  <dimension ref="B3:O181"/>
  <sheetViews>
    <sheetView zoomScale="90" zoomScaleNormal="90" workbookViewId="0">
      <selection activeCell="B4" sqref="B4:O24"/>
    </sheetView>
  </sheetViews>
  <sheetFormatPr defaultColWidth="8.85546875" defaultRowHeight="11.25"/>
  <cols>
    <col min="1" max="1" width="2.85546875" style="1" customWidth="1"/>
    <col min="2" max="2" width="19" style="1" customWidth="1"/>
    <col min="3" max="3" width="8.140625" style="175" customWidth="1"/>
    <col min="4" max="4" width="95.42578125" style="165" customWidth="1"/>
    <col min="5" max="5" width="28.140625" style="1" customWidth="1"/>
    <col min="6" max="6" width="105.140625" style="1" customWidth="1"/>
    <col min="7" max="7" width="16.42578125" style="1" customWidth="1"/>
    <col min="8" max="8" width="2.42578125" style="1" customWidth="1"/>
    <col min="9" max="9" width="100.5703125" style="35" customWidth="1"/>
    <col min="10" max="10" width="8.85546875" style="1" customWidth="1"/>
    <col min="11" max="11" width="11.5703125" style="1" customWidth="1"/>
    <col min="12" max="12" width="9.5703125" style="1" bestFit="1" customWidth="1"/>
    <col min="13" max="13" width="16" style="1" customWidth="1"/>
    <col min="14" max="14" width="15.85546875" style="1" customWidth="1"/>
    <col min="15" max="16384" width="8.85546875" style="1"/>
  </cols>
  <sheetData>
    <row r="3" spans="2:15">
      <c r="I3" s="116"/>
    </row>
    <row r="4" spans="2:15" ht="12.75">
      <c r="I4" s="116"/>
      <c r="K4" s="112"/>
      <c r="L4" s="113" t="s">
        <v>11</v>
      </c>
      <c r="M4" s="113" t="s">
        <v>65</v>
      </c>
      <c r="N4" s="113" t="s">
        <v>66</v>
      </c>
      <c r="O4" s="24"/>
    </row>
    <row r="5" spans="2:15" ht="12" thickBot="1">
      <c r="B5" s="100"/>
      <c r="C5" s="176"/>
      <c r="I5" s="116"/>
      <c r="K5" s="114" t="s">
        <v>21</v>
      </c>
      <c r="L5" s="115">
        <f>+COUNTA(L8:L19)</f>
        <v>12</v>
      </c>
      <c r="M5" s="115">
        <f>+COUNTA(M8:M19)</f>
        <v>12</v>
      </c>
      <c r="N5" s="115">
        <f>+COUNTA(N8:N19)</f>
        <v>4</v>
      </c>
    </row>
    <row r="6" spans="2:15" s="24" customFormat="1" ht="39" thickBot="1">
      <c r="B6" s="192" t="s">
        <v>67</v>
      </c>
      <c r="C6" s="193" t="s">
        <v>23</v>
      </c>
      <c r="D6" s="193" t="s">
        <v>68</v>
      </c>
      <c r="E6" s="193" t="s">
        <v>11</v>
      </c>
      <c r="F6" s="194" t="s">
        <v>69</v>
      </c>
      <c r="G6" s="195" t="s">
        <v>70</v>
      </c>
      <c r="I6" s="38" t="s">
        <v>71</v>
      </c>
      <c r="K6" s="114" t="s">
        <v>27</v>
      </c>
      <c r="L6" s="115">
        <f>+SUM(L8:L19)</f>
        <v>0</v>
      </c>
      <c r="M6" s="115">
        <f>+SUM(M8:M19)</f>
        <v>0</v>
      </c>
      <c r="N6" s="115">
        <f>+SUM(N8:N19)</f>
        <v>0</v>
      </c>
      <c r="O6" s="1"/>
    </row>
    <row r="7" spans="2:15" s="165" customFormat="1" ht="23.25" thickBot="1">
      <c r="B7" s="267" t="s">
        <v>72</v>
      </c>
      <c r="C7" s="273">
        <v>1</v>
      </c>
      <c r="D7" s="274" t="s">
        <v>73</v>
      </c>
      <c r="E7" s="209" t="s">
        <v>74</v>
      </c>
      <c r="F7" s="210" t="s">
        <v>75</v>
      </c>
      <c r="G7" s="211" t="s">
        <v>76</v>
      </c>
      <c r="I7" s="166"/>
      <c r="K7" s="163"/>
      <c r="L7" s="164"/>
      <c r="M7" s="164"/>
      <c r="N7" s="164"/>
    </row>
    <row r="8" spans="2:15" ht="67.5">
      <c r="B8" s="479" t="s">
        <v>77</v>
      </c>
      <c r="C8" s="218">
        <v>2</v>
      </c>
      <c r="D8" s="181" t="s">
        <v>156</v>
      </c>
      <c r="E8" s="182" t="s">
        <v>79</v>
      </c>
      <c r="F8" s="183" t="s">
        <v>80</v>
      </c>
      <c r="G8" s="476" t="s">
        <v>76</v>
      </c>
      <c r="I8" s="36"/>
      <c r="L8" s="117">
        <f>++IF(OR(MID(E8,1,1)="&lt;",E8=""),0,1)</f>
        <v>0</v>
      </c>
      <c r="M8" s="117">
        <f t="shared" ref="M8:N8" si="0">++IF(OR(MID(F8,1,1)="&lt;",F8=""),0,1)</f>
        <v>0</v>
      </c>
      <c r="N8" s="117">
        <f t="shared" si="0"/>
        <v>0</v>
      </c>
    </row>
    <row r="9" spans="2:15" ht="33.75">
      <c r="B9" s="465"/>
      <c r="C9" s="217">
        <v>3</v>
      </c>
      <c r="D9" s="101" t="s">
        <v>81</v>
      </c>
      <c r="E9" s="6" t="s">
        <v>82</v>
      </c>
      <c r="F9" s="14" t="s">
        <v>83</v>
      </c>
      <c r="G9" s="477"/>
      <c r="I9" s="36"/>
      <c r="L9" s="117">
        <f t="shared" ref="L9:L19" si="1">++IF(OR(MID(E9,1,1)="&lt;",E9=""),0,1)</f>
        <v>0</v>
      </c>
      <c r="M9" s="117">
        <f t="shared" ref="M9:N19" si="2">++IF(OR(MID(F9,1,1)="&lt;",F9=""),0,1)</f>
        <v>0</v>
      </c>
      <c r="N9" s="117"/>
    </row>
    <row r="10" spans="2:15" ht="22.5">
      <c r="B10" s="465"/>
      <c r="C10" s="217">
        <v>4</v>
      </c>
      <c r="D10" s="101" t="s">
        <v>84</v>
      </c>
      <c r="E10" s="122" t="s">
        <v>85</v>
      </c>
      <c r="F10" s="14" t="s">
        <v>86</v>
      </c>
      <c r="G10" s="477"/>
      <c r="I10" s="36"/>
      <c r="L10" s="117">
        <f t="shared" si="1"/>
        <v>0</v>
      </c>
      <c r="M10" s="117">
        <f t="shared" si="2"/>
        <v>0</v>
      </c>
      <c r="N10" s="117"/>
    </row>
    <row r="11" spans="2:15" ht="40.700000000000003" customHeight="1" thickBot="1">
      <c r="B11" s="465"/>
      <c r="C11" s="219">
        <v>5</v>
      </c>
      <c r="D11" s="184" t="s">
        <v>157</v>
      </c>
      <c r="E11" s="220" t="s">
        <v>88</v>
      </c>
      <c r="F11" s="185" t="s">
        <v>89</v>
      </c>
      <c r="G11" s="478"/>
      <c r="I11" s="36"/>
      <c r="L11" s="117">
        <f t="shared" si="1"/>
        <v>0</v>
      </c>
      <c r="M11" s="117">
        <f t="shared" si="2"/>
        <v>0</v>
      </c>
      <c r="N11" s="117"/>
    </row>
    <row r="12" spans="2:15" ht="33.75">
      <c r="B12" s="464" t="s">
        <v>96</v>
      </c>
      <c r="C12" s="218">
        <v>6</v>
      </c>
      <c r="D12" s="181" t="s">
        <v>158</v>
      </c>
      <c r="E12" s="266" t="s">
        <v>100</v>
      </c>
      <c r="F12" s="183" t="s">
        <v>101</v>
      </c>
      <c r="G12" s="487" t="s">
        <v>76</v>
      </c>
      <c r="I12" s="36"/>
      <c r="L12" s="117">
        <f t="shared" si="1"/>
        <v>0</v>
      </c>
      <c r="M12" s="117">
        <f t="shared" si="2"/>
        <v>0</v>
      </c>
      <c r="N12" s="117">
        <f t="shared" si="2"/>
        <v>0</v>
      </c>
    </row>
    <row r="13" spans="2:15" ht="33.75">
      <c r="B13" s="465"/>
      <c r="C13" s="217">
        <v>7</v>
      </c>
      <c r="D13" s="101" t="s">
        <v>102</v>
      </c>
      <c r="E13" s="12" t="s">
        <v>103</v>
      </c>
      <c r="F13" s="14" t="s">
        <v>104</v>
      </c>
      <c r="G13" s="477"/>
      <c r="I13" s="36"/>
      <c r="L13" s="117">
        <f t="shared" si="1"/>
        <v>0</v>
      </c>
      <c r="M13" s="117">
        <f t="shared" si="2"/>
        <v>0</v>
      </c>
      <c r="N13" s="117"/>
    </row>
    <row r="14" spans="2:15" ht="22.35" customHeight="1" thickBot="1">
      <c r="B14" s="465"/>
      <c r="C14" s="219">
        <v>8</v>
      </c>
      <c r="D14" s="184" t="s">
        <v>112</v>
      </c>
      <c r="E14" s="223" t="s">
        <v>113</v>
      </c>
      <c r="F14" s="185" t="s">
        <v>114</v>
      </c>
      <c r="G14" s="477"/>
      <c r="I14" s="36"/>
      <c r="L14" s="117">
        <f t="shared" si="1"/>
        <v>0</v>
      </c>
      <c r="M14" s="117">
        <f t="shared" si="2"/>
        <v>0</v>
      </c>
      <c r="N14" s="117"/>
    </row>
    <row r="15" spans="2:15" ht="23.25" thickBot="1">
      <c r="B15" s="221" t="s">
        <v>120</v>
      </c>
      <c r="C15" s="224">
        <v>9</v>
      </c>
      <c r="D15" s="225" t="s">
        <v>121</v>
      </c>
      <c r="E15" s="226" t="s">
        <v>122</v>
      </c>
      <c r="F15" s="227" t="s">
        <v>123</v>
      </c>
      <c r="G15" s="222" t="s">
        <v>76</v>
      </c>
      <c r="I15" s="36"/>
      <c r="L15" s="117">
        <f t="shared" si="1"/>
        <v>0</v>
      </c>
      <c r="M15" s="117">
        <f t="shared" si="2"/>
        <v>0</v>
      </c>
      <c r="N15" s="117">
        <f t="shared" si="2"/>
        <v>0</v>
      </c>
    </row>
    <row r="16" spans="2:15" ht="45.75" thickBot="1">
      <c r="B16" s="221" t="s">
        <v>132</v>
      </c>
      <c r="C16" s="224">
        <v>10</v>
      </c>
      <c r="D16" s="225" t="s">
        <v>136</v>
      </c>
      <c r="E16" s="228" t="s">
        <v>137</v>
      </c>
      <c r="F16" s="229" t="s">
        <v>138</v>
      </c>
      <c r="G16" s="222"/>
      <c r="I16" s="36"/>
      <c r="L16" s="117">
        <f t="shared" si="1"/>
        <v>0</v>
      </c>
      <c r="M16" s="117">
        <f t="shared" si="2"/>
        <v>0</v>
      </c>
      <c r="N16" s="117"/>
    </row>
    <row r="17" spans="2:14" ht="45">
      <c r="B17" s="464" t="s">
        <v>141</v>
      </c>
      <c r="C17" s="218">
        <v>11</v>
      </c>
      <c r="D17" s="181" t="s">
        <v>142</v>
      </c>
      <c r="E17" s="230" t="s">
        <v>143</v>
      </c>
      <c r="F17" s="183" t="s">
        <v>144</v>
      </c>
      <c r="G17" s="476" t="s">
        <v>76</v>
      </c>
      <c r="I17" s="36"/>
      <c r="L17" s="117">
        <f t="shared" si="1"/>
        <v>0</v>
      </c>
      <c r="M17" s="117">
        <f t="shared" si="2"/>
        <v>0</v>
      </c>
      <c r="N17" s="117">
        <f t="shared" si="2"/>
        <v>0</v>
      </c>
    </row>
    <row r="18" spans="2:14" ht="22.5">
      <c r="B18" s="465"/>
      <c r="C18" s="217">
        <v>12</v>
      </c>
      <c r="D18" s="101" t="s">
        <v>145</v>
      </c>
      <c r="E18" s="10" t="s">
        <v>146</v>
      </c>
      <c r="F18" s="14" t="s">
        <v>147</v>
      </c>
      <c r="G18" s="477"/>
      <c r="I18" s="36"/>
      <c r="L18" s="117">
        <f t="shared" si="1"/>
        <v>0</v>
      </c>
      <c r="M18" s="117">
        <f t="shared" si="2"/>
        <v>0</v>
      </c>
      <c r="N18" s="117"/>
    </row>
    <row r="19" spans="2:14" ht="52.35" customHeight="1" thickBot="1">
      <c r="B19" s="466"/>
      <c r="C19" s="219">
        <v>13</v>
      </c>
      <c r="D19" s="231" t="s">
        <v>148</v>
      </c>
      <c r="E19" s="232" t="s">
        <v>149</v>
      </c>
      <c r="F19" s="233" t="s">
        <v>150</v>
      </c>
      <c r="G19" s="478"/>
      <c r="I19" s="36"/>
      <c r="L19" s="117">
        <f t="shared" si="1"/>
        <v>0</v>
      </c>
      <c r="M19" s="117">
        <f t="shared" si="2"/>
        <v>0</v>
      </c>
      <c r="N19" s="117"/>
    </row>
    <row r="20" spans="2:14">
      <c r="I20" s="36"/>
    </row>
    <row r="21" spans="2:14">
      <c r="I21" s="36"/>
    </row>
    <row r="22" spans="2:14">
      <c r="I22" s="36"/>
    </row>
    <row r="23" spans="2:14">
      <c r="I23" s="36"/>
    </row>
    <row r="24" spans="2:14">
      <c r="I24" s="36"/>
    </row>
    <row r="25" spans="2:14">
      <c r="I25" s="36"/>
    </row>
    <row r="26" spans="2:14">
      <c r="I26" s="36"/>
    </row>
    <row r="27" spans="2:14">
      <c r="I27" s="36"/>
    </row>
    <row r="28" spans="2:14">
      <c r="I28" s="36"/>
    </row>
    <row r="29" spans="2:14">
      <c r="I29" s="36"/>
    </row>
    <row r="30" spans="2:14">
      <c r="I30" s="36"/>
    </row>
    <row r="31" spans="2:14">
      <c r="I31" s="36"/>
    </row>
    <row r="32" spans="2:14">
      <c r="I32" s="36"/>
    </row>
    <row r="33" spans="9:9">
      <c r="I33" s="36"/>
    </row>
    <row r="34" spans="9:9">
      <c r="I34" s="36"/>
    </row>
    <row r="35" spans="9:9">
      <c r="I35" s="36"/>
    </row>
    <row r="36" spans="9:9">
      <c r="I36" s="36"/>
    </row>
    <row r="37" spans="9:9">
      <c r="I37" s="36"/>
    </row>
    <row r="38" spans="9:9">
      <c r="I38" s="36"/>
    </row>
    <row r="39" spans="9:9">
      <c r="I39" s="36"/>
    </row>
    <row r="40" spans="9:9">
      <c r="I40" s="36"/>
    </row>
    <row r="41" spans="9:9">
      <c r="I41" s="36"/>
    </row>
    <row r="42" spans="9:9">
      <c r="I42" s="36"/>
    </row>
    <row r="43" spans="9:9">
      <c r="I43" s="36"/>
    </row>
    <row r="44" spans="9:9">
      <c r="I44" s="36"/>
    </row>
    <row r="45" spans="9:9">
      <c r="I45" s="36"/>
    </row>
    <row r="46" spans="9:9">
      <c r="I46" s="36"/>
    </row>
    <row r="47" spans="9:9">
      <c r="I47" s="36"/>
    </row>
    <row r="48" spans="9:9">
      <c r="I48" s="36"/>
    </row>
    <row r="49" spans="9:9">
      <c r="I49" s="36"/>
    </row>
    <row r="50" spans="9:9">
      <c r="I50" s="36"/>
    </row>
    <row r="51" spans="9:9">
      <c r="I51" s="36"/>
    </row>
    <row r="52" spans="9:9">
      <c r="I52" s="36"/>
    </row>
    <row r="53" spans="9:9">
      <c r="I53" s="36"/>
    </row>
    <row r="54" spans="9:9">
      <c r="I54" s="36"/>
    </row>
    <row r="55" spans="9:9">
      <c r="I55" s="36"/>
    </row>
    <row r="56" spans="9:9">
      <c r="I56" s="36"/>
    </row>
    <row r="57" spans="9:9">
      <c r="I57" s="36"/>
    </row>
    <row r="58" spans="9:9">
      <c r="I58" s="36"/>
    </row>
    <row r="59" spans="9:9">
      <c r="I59" s="36"/>
    </row>
    <row r="60" spans="9:9">
      <c r="I60" s="36"/>
    </row>
    <row r="61" spans="9:9">
      <c r="I61" s="36"/>
    </row>
    <row r="62" spans="9:9">
      <c r="I62" s="36"/>
    </row>
    <row r="63" spans="9:9">
      <c r="I63" s="36"/>
    </row>
    <row r="64" spans="9:9">
      <c r="I64" s="36"/>
    </row>
    <row r="65" spans="9:9">
      <c r="I65" s="36"/>
    </row>
    <row r="66" spans="9:9">
      <c r="I66" s="36"/>
    </row>
    <row r="67" spans="9:9">
      <c r="I67" s="36"/>
    </row>
    <row r="68" spans="9:9">
      <c r="I68" s="36"/>
    </row>
    <row r="69" spans="9:9">
      <c r="I69" s="36"/>
    </row>
    <row r="70" spans="9:9">
      <c r="I70" s="36"/>
    </row>
    <row r="71" spans="9:9">
      <c r="I71" s="36"/>
    </row>
    <row r="72" spans="9:9">
      <c r="I72" s="36"/>
    </row>
    <row r="73" spans="9:9">
      <c r="I73" s="36"/>
    </row>
    <row r="74" spans="9:9">
      <c r="I74" s="36"/>
    </row>
    <row r="75" spans="9:9">
      <c r="I75" s="36"/>
    </row>
    <row r="76" spans="9:9">
      <c r="I76" s="36"/>
    </row>
    <row r="77" spans="9:9">
      <c r="I77" s="36"/>
    </row>
    <row r="78" spans="9:9">
      <c r="I78" s="36"/>
    </row>
    <row r="79" spans="9:9">
      <c r="I79" s="36"/>
    </row>
    <row r="80" spans="9:9">
      <c r="I80" s="36"/>
    </row>
    <row r="81" spans="9:9">
      <c r="I81" s="36"/>
    </row>
    <row r="82" spans="9:9">
      <c r="I82" s="36"/>
    </row>
    <row r="83" spans="9:9">
      <c r="I83" s="36"/>
    </row>
    <row r="84" spans="9:9">
      <c r="I84" s="36"/>
    </row>
    <row r="85" spans="9:9">
      <c r="I85" s="36"/>
    </row>
    <row r="86" spans="9:9">
      <c r="I86" s="36"/>
    </row>
    <row r="87" spans="9:9">
      <c r="I87" s="36"/>
    </row>
    <row r="88" spans="9:9">
      <c r="I88" s="36"/>
    </row>
    <row r="89" spans="9:9">
      <c r="I89" s="36"/>
    </row>
    <row r="90" spans="9:9">
      <c r="I90" s="36"/>
    </row>
    <row r="91" spans="9:9">
      <c r="I91" s="36"/>
    </row>
    <row r="92" spans="9:9">
      <c r="I92" s="36"/>
    </row>
    <row r="93" spans="9:9">
      <c r="I93" s="36"/>
    </row>
    <row r="94" spans="9:9">
      <c r="I94" s="36"/>
    </row>
    <row r="95" spans="9:9">
      <c r="I95" s="36"/>
    </row>
    <row r="96" spans="9:9">
      <c r="I96" s="36"/>
    </row>
    <row r="97" spans="9:9">
      <c r="I97" s="36"/>
    </row>
    <row r="98" spans="9:9">
      <c r="I98" s="36"/>
    </row>
    <row r="99" spans="9:9">
      <c r="I99" s="36"/>
    </row>
    <row r="100" spans="9:9">
      <c r="I100" s="36"/>
    </row>
    <row r="101" spans="9:9">
      <c r="I101" s="36"/>
    </row>
    <row r="102" spans="9:9">
      <c r="I102" s="36"/>
    </row>
    <row r="103" spans="9:9">
      <c r="I103" s="36"/>
    </row>
    <row r="104" spans="9:9">
      <c r="I104" s="36"/>
    </row>
    <row r="105" spans="9:9">
      <c r="I105" s="36"/>
    </row>
    <row r="106" spans="9:9">
      <c r="I106" s="36"/>
    </row>
    <row r="107" spans="9:9">
      <c r="I107" s="36"/>
    </row>
    <row r="108" spans="9:9">
      <c r="I108" s="36"/>
    </row>
    <row r="109" spans="9:9">
      <c r="I109" s="36"/>
    </row>
    <row r="110" spans="9:9">
      <c r="I110" s="36"/>
    </row>
    <row r="111" spans="9:9">
      <c r="I111" s="36"/>
    </row>
    <row r="112" spans="9:9">
      <c r="I112" s="36"/>
    </row>
    <row r="113" spans="9:9">
      <c r="I113" s="36"/>
    </row>
    <row r="114" spans="9:9">
      <c r="I114" s="36"/>
    </row>
    <row r="115" spans="9:9">
      <c r="I115" s="36"/>
    </row>
    <row r="116" spans="9:9">
      <c r="I116" s="36"/>
    </row>
    <row r="117" spans="9:9">
      <c r="I117" s="36"/>
    </row>
    <row r="118" spans="9:9">
      <c r="I118" s="36"/>
    </row>
    <row r="119" spans="9:9">
      <c r="I119" s="36"/>
    </row>
    <row r="120" spans="9:9">
      <c r="I120" s="36"/>
    </row>
    <row r="121" spans="9:9">
      <c r="I121" s="36"/>
    </row>
    <row r="122" spans="9:9">
      <c r="I122" s="36"/>
    </row>
    <row r="123" spans="9:9">
      <c r="I123" s="36"/>
    </row>
    <row r="124" spans="9:9">
      <c r="I124" s="36"/>
    </row>
    <row r="125" spans="9:9">
      <c r="I125" s="36"/>
    </row>
    <row r="126" spans="9:9">
      <c r="I126" s="36"/>
    </row>
    <row r="127" spans="9:9">
      <c r="I127" s="36"/>
    </row>
    <row r="128" spans="9:9">
      <c r="I128" s="36"/>
    </row>
    <row r="129" spans="9:9">
      <c r="I129" s="36"/>
    </row>
    <row r="130" spans="9:9">
      <c r="I130" s="36"/>
    </row>
    <row r="131" spans="9:9">
      <c r="I131" s="36"/>
    </row>
    <row r="132" spans="9:9">
      <c r="I132" s="36"/>
    </row>
    <row r="133" spans="9:9">
      <c r="I133" s="36"/>
    </row>
    <row r="134" spans="9:9">
      <c r="I134" s="36"/>
    </row>
    <row r="135" spans="9:9">
      <c r="I135" s="36"/>
    </row>
    <row r="136" spans="9:9">
      <c r="I136" s="36"/>
    </row>
    <row r="137" spans="9:9">
      <c r="I137" s="36"/>
    </row>
    <row r="138" spans="9:9">
      <c r="I138" s="36"/>
    </row>
    <row r="139" spans="9:9">
      <c r="I139" s="36"/>
    </row>
    <row r="140" spans="9:9">
      <c r="I140" s="36"/>
    </row>
    <row r="141" spans="9:9">
      <c r="I141" s="36"/>
    </row>
    <row r="142" spans="9:9">
      <c r="I142" s="36"/>
    </row>
    <row r="143" spans="9:9">
      <c r="I143" s="36"/>
    </row>
    <row r="144" spans="9:9">
      <c r="I144" s="36"/>
    </row>
    <row r="145" spans="9:9">
      <c r="I145" s="36"/>
    </row>
    <row r="146" spans="9:9">
      <c r="I146" s="36"/>
    </row>
    <row r="147" spans="9:9">
      <c r="I147" s="36"/>
    </row>
    <row r="148" spans="9:9">
      <c r="I148" s="36"/>
    </row>
    <row r="149" spans="9:9">
      <c r="I149" s="36"/>
    </row>
    <row r="150" spans="9:9">
      <c r="I150" s="36"/>
    </row>
    <row r="151" spans="9:9">
      <c r="I151" s="36"/>
    </row>
    <row r="152" spans="9:9">
      <c r="I152" s="36"/>
    </row>
    <row r="153" spans="9:9">
      <c r="I153" s="36"/>
    </row>
    <row r="154" spans="9:9">
      <c r="I154" s="36"/>
    </row>
    <row r="155" spans="9:9">
      <c r="I155" s="36"/>
    </row>
    <row r="156" spans="9:9">
      <c r="I156" s="36"/>
    </row>
    <row r="157" spans="9:9">
      <c r="I157" s="36"/>
    </row>
    <row r="158" spans="9:9">
      <c r="I158" s="36"/>
    </row>
    <row r="159" spans="9:9">
      <c r="I159" s="36"/>
    </row>
    <row r="160" spans="9:9">
      <c r="I160" s="36"/>
    </row>
    <row r="161" spans="9:9">
      <c r="I161" s="36"/>
    </row>
    <row r="162" spans="9:9">
      <c r="I162" s="36"/>
    </row>
    <row r="163" spans="9:9">
      <c r="I163" s="36"/>
    </row>
    <row r="164" spans="9:9">
      <c r="I164" s="36"/>
    </row>
    <row r="165" spans="9:9">
      <c r="I165" s="36"/>
    </row>
    <row r="166" spans="9:9">
      <c r="I166" s="36"/>
    </row>
    <row r="167" spans="9:9">
      <c r="I167" s="36"/>
    </row>
    <row r="168" spans="9:9">
      <c r="I168" s="36"/>
    </row>
    <row r="169" spans="9:9">
      <c r="I169" s="36"/>
    </row>
    <row r="170" spans="9:9">
      <c r="I170" s="36"/>
    </row>
    <row r="171" spans="9:9">
      <c r="I171" s="36"/>
    </row>
    <row r="172" spans="9:9">
      <c r="I172" s="36"/>
    </row>
    <row r="173" spans="9:9">
      <c r="I173" s="36"/>
    </row>
    <row r="174" spans="9:9">
      <c r="I174" s="36"/>
    </row>
    <row r="175" spans="9:9">
      <c r="I175" s="36"/>
    </row>
    <row r="176" spans="9:9">
      <c r="I176" s="36"/>
    </row>
    <row r="177" spans="9:9">
      <c r="I177" s="36"/>
    </row>
    <row r="178" spans="9:9">
      <c r="I178" s="36"/>
    </row>
    <row r="179" spans="9:9">
      <c r="I179" s="36"/>
    </row>
    <row r="180" spans="9:9">
      <c r="I180" s="36"/>
    </row>
    <row r="181" spans="9:9">
      <c r="I181" s="37"/>
    </row>
  </sheetData>
  <autoFilter ref="B6:G6" xr:uid="{00000000-0009-0000-0000-000003000000}"/>
  <mergeCells count="6">
    <mergeCell ref="B17:B19"/>
    <mergeCell ref="G17:G19"/>
    <mergeCell ref="B8:B11"/>
    <mergeCell ref="G8:G11"/>
    <mergeCell ref="B12:B14"/>
    <mergeCell ref="G12:G14"/>
  </mergeCells>
  <dataValidations count="2">
    <dataValidation type="decimal" allowBlank="1" showInputMessage="1" showErrorMessage="1" errorTitle="Error" error="Enter a decimal number equal or greater than 0" sqref="E10:E11 E14 E19 E7 E12:E13 E15:E16" xr:uid="{00000000-0002-0000-0300-000000000000}">
      <formula1>0</formula1>
      <formula2>1000000000</formula2>
    </dataValidation>
    <dataValidation type="decimal" allowBlank="1" showInputMessage="1" showErrorMessage="1" errorTitle="Error" error="Enter a number between 0 and 100" sqref="E18" xr:uid="{00000000-0002-0000-0300-000001000000}">
      <formula1>1</formula1>
      <formula2>100</formula2>
    </dataValidation>
  </dataValidations>
  <pageMargins left="0.23622047244094491" right="0.23622047244094491" top="0.74803149606299213" bottom="0.74803149606299213" header="0.31496062992125984" footer="0.31496062992125984"/>
  <pageSetup paperSize="8" scale="70" fitToHeight="0" orientation="landscape" horizontalDpi="4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2000000}">
          <x14:formula1>
            <xm:f>Sheet1!$A$14:$A$17</xm:f>
          </x14:formula1>
          <xm:sqref>E17</xm:sqref>
        </x14:dataValidation>
        <x14:dataValidation type="list" allowBlank="1" showInputMessage="1" showErrorMessage="1" xr:uid="{00000000-0002-0000-0300-000003000000}">
          <x14:formula1>
            <xm:f>Sheet1!$A$6:$A$7</xm:f>
          </x14:formula1>
          <xm:sqref>E9</xm:sqref>
        </x14:dataValidation>
        <x14:dataValidation type="list" allowBlank="1" showInputMessage="1" showErrorMessage="1" xr:uid="{00000000-0002-0000-0300-000004000000}">
          <x14:formula1>
            <xm:f>Sheet1!$A$1:$A$4</xm:f>
          </x14:formula1>
          <xm:sqref>E8</xm:sqref>
        </x14:dataValidation>
        <x14:dataValidation type="list" allowBlank="1" showInputMessage="1" showErrorMessage="1" xr:uid="{00000000-0002-0000-0300-000005000000}">
          <x14:formula1>
            <xm:f>Sheet1!$A$19:$A$22</xm:f>
          </x14:formula1>
          <xm:sqref>G7:G19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3">
    <tabColor theme="4"/>
  </sheetPr>
  <dimension ref="A1:M221"/>
  <sheetViews>
    <sheetView zoomScaleNormal="100" workbookViewId="0">
      <selection activeCell="E3" sqref="E3"/>
    </sheetView>
  </sheetViews>
  <sheetFormatPr defaultColWidth="8.85546875" defaultRowHeight="11.25"/>
  <cols>
    <col min="1" max="1" width="2.85546875" style="116" customWidth="1"/>
    <col min="2" max="2" width="16.5703125" style="116" bestFit="1" customWidth="1"/>
    <col min="3" max="3" width="8.140625" style="379" customWidth="1"/>
    <col min="4" max="4" width="95.42578125" style="377" customWidth="1"/>
    <col min="5" max="5" width="31" style="116" customWidth="1"/>
    <col min="6" max="6" width="84.5703125" style="116" customWidth="1"/>
    <col min="7" max="7" width="2.42578125" style="116" customWidth="1"/>
    <col min="8" max="8" width="61.140625" style="35" customWidth="1"/>
    <col min="9" max="9" width="8.85546875" style="116" customWidth="1"/>
    <col min="10" max="10" width="11.5703125" style="116" customWidth="1"/>
    <col min="11" max="11" width="9.5703125" style="116" customWidth="1"/>
    <col min="12" max="12" width="16" style="116" customWidth="1"/>
    <col min="13" max="13" width="8.85546875" style="116" customWidth="1"/>
    <col min="14" max="16384" width="8.85546875" style="116"/>
  </cols>
  <sheetData>
    <row r="1" spans="2:13" ht="12" thickBot="1">
      <c r="B1" s="352"/>
      <c r="C1" s="353"/>
      <c r="D1" s="354"/>
      <c r="H1" s="116"/>
      <c r="J1" s="130" t="s">
        <v>21</v>
      </c>
      <c r="K1" s="129">
        <f>+COUNTA(K3:K53)</f>
        <v>47</v>
      </c>
      <c r="L1" s="129">
        <f>+COUNTA(L3:L53)</f>
        <v>4</v>
      </c>
    </row>
    <row r="2" spans="2:13" s="76" customFormat="1" ht="44.45" customHeight="1" thickBot="1">
      <c r="B2" s="355" t="s">
        <v>67</v>
      </c>
      <c r="C2" s="189" t="s">
        <v>23</v>
      </c>
      <c r="D2" s="189" t="s">
        <v>68</v>
      </c>
      <c r="E2" s="189" t="s">
        <v>11</v>
      </c>
      <c r="F2" s="330" t="s">
        <v>159</v>
      </c>
      <c r="H2" s="38" t="s">
        <v>71</v>
      </c>
      <c r="J2" s="356" t="s">
        <v>27</v>
      </c>
      <c r="K2" s="357">
        <f>+SUM(K3:K53)</f>
        <v>0</v>
      </c>
      <c r="L2" s="357">
        <f>+SUM(L3:L53)</f>
        <v>0</v>
      </c>
    </row>
    <row r="3" spans="2:13" s="361" customFormat="1" ht="25.5" customHeight="1" thickBot="1">
      <c r="B3" s="358" t="s">
        <v>72</v>
      </c>
      <c r="C3" s="359">
        <v>1</v>
      </c>
      <c r="D3" s="360" t="s">
        <v>160</v>
      </c>
      <c r="E3" s="403" t="s">
        <v>74</v>
      </c>
      <c r="F3" s="322" t="s">
        <v>161</v>
      </c>
      <c r="H3" s="380"/>
      <c r="J3" s="362"/>
      <c r="K3" s="131">
        <f>++IF(OR(MID(E3,1,1)="&lt;",E3=""),0,1)</f>
        <v>0</v>
      </c>
      <c r="L3" s="131">
        <f>++IF(OR(MID(F3,1,1)="&lt;",F3=""),0,1)</f>
        <v>0</v>
      </c>
      <c r="M3" s="361" t="str">
        <f>E3</f>
        <v>&lt; e.g. 15 critical findings &gt;</v>
      </c>
    </row>
    <row r="4" spans="2:13" ht="11.25" customHeight="1">
      <c r="B4" s="491" t="s">
        <v>77</v>
      </c>
      <c r="C4" s="271">
        <v>2</v>
      </c>
      <c r="D4" s="363" t="s">
        <v>162</v>
      </c>
      <c r="E4" s="306" t="s">
        <v>163</v>
      </c>
      <c r="F4" s="319" t="s">
        <v>164</v>
      </c>
      <c r="H4" s="36"/>
      <c r="K4" s="131">
        <f t="shared" ref="K4:K47" si="0">+IF(OR(MID(E4,1,1)="&lt;",E4=""),0,1)</f>
        <v>0</v>
      </c>
      <c r="L4" s="131"/>
      <c r="M4" s="361" t="str">
        <f t="shared" ref="M4:M53" si="1">E4</f>
        <v>&lt; Select a score &gt;</v>
      </c>
    </row>
    <row r="5" spans="2:13" ht="67.5">
      <c r="B5" s="492"/>
      <c r="C5" s="271">
        <v>3</v>
      </c>
      <c r="D5" s="363" t="s">
        <v>165</v>
      </c>
      <c r="E5" s="306" t="s">
        <v>79</v>
      </c>
      <c r="F5" s="339"/>
      <c r="H5" s="36"/>
      <c r="K5" s="131">
        <f>+IF(OR(MID(E5,1,1)="&lt;",E5=""),0,1)</f>
        <v>0</v>
      </c>
      <c r="L5" s="131"/>
      <c r="M5" s="361" t="str">
        <f t="shared" si="1"/>
        <v xml:space="preserve">&lt; i.e. 1. Not important (brochure website only), 
2. Online importance increasing, 
3. Already very important, 
4. Critical (online and mobile only distribution channels used) &gt; </v>
      </c>
    </row>
    <row r="6" spans="2:13" ht="22.5">
      <c r="B6" s="492"/>
      <c r="C6" s="271">
        <v>4</v>
      </c>
      <c r="D6" s="363" t="s">
        <v>166</v>
      </c>
      <c r="E6" s="402" t="s">
        <v>85</v>
      </c>
      <c r="F6" s="365"/>
      <c r="H6" s="36"/>
      <c r="K6" s="131">
        <f>+IF(OR(MID(E6,1,1)="&lt;",E6=""),0,1)</f>
        <v>0</v>
      </c>
      <c r="L6" s="131"/>
      <c r="M6" s="361" t="str">
        <f t="shared" si="1"/>
        <v>&lt; e.g. 5 times &gt;</v>
      </c>
    </row>
    <row r="7" spans="2:13" ht="22.5">
      <c r="B7" s="492"/>
      <c r="C7" s="271">
        <v>5</v>
      </c>
      <c r="D7" s="363" t="s">
        <v>167</v>
      </c>
      <c r="E7" s="404" t="s">
        <v>168</v>
      </c>
      <c r="F7" s="365"/>
      <c r="H7" s="36"/>
      <c r="K7" s="131">
        <f t="shared" si="0"/>
        <v>0</v>
      </c>
      <c r="L7" s="131"/>
      <c r="M7" s="361" t="str">
        <f t="shared" si="1"/>
        <v>&lt; e.g. 5 unplanned downtimes &gt;</v>
      </c>
    </row>
    <row r="8" spans="2:13">
      <c r="B8" s="492"/>
      <c r="C8" s="203">
        <v>6</v>
      </c>
      <c r="D8" s="363" t="s">
        <v>169</v>
      </c>
      <c r="E8" s="404" t="s">
        <v>168</v>
      </c>
      <c r="F8" s="366"/>
      <c r="H8" s="36"/>
      <c r="K8" s="131">
        <f t="shared" si="0"/>
        <v>0</v>
      </c>
      <c r="L8" s="131"/>
      <c r="M8" s="361" t="str">
        <f t="shared" si="1"/>
        <v>&lt; e.g. 5 unplanned downtimes &gt;</v>
      </c>
    </row>
    <row r="9" spans="2:13">
      <c r="B9" s="492"/>
      <c r="C9" s="270">
        <v>7</v>
      </c>
      <c r="D9" s="363" t="s">
        <v>170</v>
      </c>
      <c r="E9" s="404" t="s">
        <v>168</v>
      </c>
      <c r="F9" s="367"/>
      <c r="H9" s="36"/>
      <c r="K9" s="131">
        <f t="shared" si="0"/>
        <v>0</v>
      </c>
      <c r="L9" s="131"/>
      <c r="M9" s="361" t="str">
        <f t="shared" si="1"/>
        <v>&lt; e.g. 5 unplanned downtimes &gt;</v>
      </c>
    </row>
    <row r="10" spans="2:13">
      <c r="B10" s="492"/>
      <c r="C10" s="270">
        <v>8</v>
      </c>
      <c r="D10" s="363" t="s">
        <v>171</v>
      </c>
      <c r="E10" s="404" t="s">
        <v>168</v>
      </c>
      <c r="F10" s="367"/>
      <c r="H10" s="36"/>
      <c r="K10" s="131">
        <f t="shared" si="0"/>
        <v>0</v>
      </c>
      <c r="L10" s="131"/>
      <c r="M10" s="361" t="str">
        <f t="shared" si="1"/>
        <v>&lt; e.g. 5 unplanned downtimes &gt;</v>
      </c>
    </row>
    <row r="11" spans="2:13" ht="23.25" customHeight="1" thickBot="1">
      <c r="B11" s="493"/>
      <c r="C11" s="207">
        <v>9</v>
      </c>
      <c r="D11" s="368" t="s">
        <v>172</v>
      </c>
      <c r="E11" s="321" t="s">
        <v>51</v>
      </c>
      <c r="F11" s="369"/>
      <c r="H11" s="36"/>
      <c r="K11" s="131">
        <f t="shared" si="0"/>
        <v>0</v>
      </c>
      <c r="L11" s="131"/>
      <c r="M11" s="361" t="str">
        <f t="shared" si="1"/>
        <v>&lt; Yes/No &gt;</v>
      </c>
    </row>
    <row r="12" spans="2:13" ht="11.25" customHeight="1">
      <c r="B12" s="494" t="s">
        <v>173</v>
      </c>
      <c r="C12" s="370">
        <v>10</v>
      </c>
      <c r="D12" s="363" t="s">
        <v>174</v>
      </c>
      <c r="E12" s="307" t="s">
        <v>163</v>
      </c>
      <c r="F12" s="320" t="s">
        <v>164</v>
      </c>
      <c r="H12" s="36"/>
      <c r="K12" s="131">
        <f t="shared" si="0"/>
        <v>0</v>
      </c>
      <c r="L12" s="131"/>
      <c r="M12" s="361" t="str">
        <f t="shared" si="1"/>
        <v>&lt; Select a score &gt;</v>
      </c>
    </row>
    <row r="13" spans="2:13" ht="33.75">
      <c r="B13" s="494"/>
      <c r="C13" s="371">
        <v>11</v>
      </c>
      <c r="D13" s="363" t="s">
        <v>175</v>
      </c>
      <c r="E13" s="405" t="s">
        <v>103</v>
      </c>
      <c r="F13" s="366"/>
      <c r="H13" s="36"/>
      <c r="K13" s="131">
        <f t="shared" si="0"/>
        <v>0</v>
      </c>
      <c r="L13" s="131"/>
      <c r="M13" s="361" t="str">
        <f t="shared" si="1"/>
        <v>&lt; e.g. number of EOL systems &gt;</v>
      </c>
    </row>
    <row r="14" spans="2:13" ht="33.75">
      <c r="B14" s="494"/>
      <c r="C14" s="495">
        <v>12</v>
      </c>
      <c r="D14" s="363" t="s">
        <v>176</v>
      </c>
      <c r="E14" s="382"/>
      <c r="F14" s="381" t="s">
        <v>177</v>
      </c>
      <c r="H14" s="36"/>
      <c r="K14" s="131"/>
      <c r="L14" s="131"/>
      <c r="M14" s="361"/>
    </row>
    <row r="15" spans="2:13">
      <c r="B15" s="494"/>
      <c r="C15" s="495"/>
      <c r="D15" s="372" t="s">
        <v>178</v>
      </c>
      <c r="E15" s="406" t="s">
        <v>179</v>
      </c>
      <c r="F15" s="309" t="s">
        <v>164</v>
      </c>
      <c r="H15" s="36"/>
      <c r="K15" s="131">
        <f t="shared" si="0"/>
        <v>0</v>
      </c>
      <c r="L15" s="131"/>
      <c r="M15" s="361" t="str">
        <f t="shared" si="1"/>
        <v>&lt; e.g. 6 cyber-attacks involving viruses &gt;</v>
      </c>
    </row>
    <row r="16" spans="2:13" ht="12.75" customHeight="1">
      <c r="B16" s="494"/>
      <c r="C16" s="495"/>
      <c r="D16" s="372" t="s">
        <v>180</v>
      </c>
      <c r="E16" s="407" t="s">
        <v>181</v>
      </c>
      <c r="F16" s="309" t="s">
        <v>164</v>
      </c>
      <c r="H16" s="36"/>
      <c r="K16" s="131">
        <f t="shared" si="0"/>
        <v>0</v>
      </c>
      <c r="L16" s="131"/>
      <c r="M16" s="361" t="str">
        <f t="shared" si="1"/>
        <v>&lt; e.g. 6 cyber-attacks involving spyware &gt;</v>
      </c>
    </row>
    <row r="17" spans="2:13">
      <c r="B17" s="494"/>
      <c r="C17" s="495"/>
      <c r="D17" s="372" t="s">
        <v>182</v>
      </c>
      <c r="E17" s="408" t="s">
        <v>183</v>
      </c>
      <c r="F17" s="309" t="s">
        <v>164</v>
      </c>
      <c r="H17" s="36"/>
      <c r="K17" s="131">
        <f t="shared" si="0"/>
        <v>0</v>
      </c>
      <c r="L17" s="131"/>
      <c r="M17" s="361" t="str">
        <f t="shared" si="1"/>
        <v>&lt; e.g. 6 phishing-attacks &gt;</v>
      </c>
    </row>
    <row r="18" spans="2:13">
      <c r="B18" s="494"/>
      <c r="C18" s="495"/>
      <c r="D18" s="372" t="s">
        <v>184</v>
      </c>
      <c r="E18" s="409" t="s">
        <v>185</v>
      </c>
      <c r="F18" s="309" t="s">
        <v>164</v>
      </c>
      <c r="H18" s="36"/>
      <c r="K18" s="131">
        <f t="shared" si="0"/>
        <v>0</v>
      </c>
      <c r="L18" s="131"/>
      <c r="M18" s="361" t="str">
        <f t="shared" si="1"/>
        <v>&lt; e.g. 6 firmware hacks &gt;</v>
      </c>
    </row>
    <row r="19" spans="2:13">
      <c r="B19" s="494"/>
      <c r="C19" s="495"/>
      <c r="D19" s="372" t="s">
        <v>186</v>
      </c>
      <c r="E19" s="410" t="s">
        <v>187</v>
      </c>
      <c r="F19" s="309" t="s">
        <v>164</v>
      </c>
      <c r="H19" s="36"/>
      <c r="K19" s="131">
        <f t="shared" si="0"/>
        <v>0</v>
      </c>
      <c r="L19" s="131"/>
      <c r="M19" s="361" t="str">
        <f t="shared" si="1"/>
        <v>&lt; e.g. 6 IP spoofing-attacks &gt;</v>
      </c>
    </row>
    <row r="20" spans="2:13">
      <c r="B20" s="494"/>
      <c r="C20" s="495"/>
      <c r="D20" s="372" t="s">
        <v>188</v>
      </c>
      <c r="E20" s="411" t="s">
        <v>189</v>
      </c>
      <c r="F20" s="309" t="s">
        <v>164</v>
      </c>
      <c r="H20" s="36"/>
      <c r="K20" s="131">
        <f t="shared" si="0"/>
        <v>0</v>
      </c>
      <c r="L20" s="131"/>
      <c r="M20" s="361" t="str">
        <f t="shared" si="1"/>
        <v>&lt; e.g. 6 ransomware-attacks &gt;</v>
      </c>
    </row>
    <row r="21" spans="2:13">
      <c r="B21" s="494"/>
      <c r="C21" s="495"/>
      <c r="D21" s="372" t="s">
        <v>190</v>
      </c>
      <c r="E21" s="412" t="s">
        <v>191</v>
      </c>
      <c r="F21" s="309" t="s">
        <v>164</v>
      </c>
      <c r="H21" s="36"/>
      <c r="K21" s="131">
        <f t="shared" si="0"/>
        <v>0</v>
      </c>
      <c r="L21" s="131"/>
      <c r="M21" s="361" t="str">
        <f t="shared" si="1"/>
        <v>&lt; e.g. 6 social engineering-attacks &gt;</v>
      </c>
    </row>
    <row r="22" spans="2:13">
      <c r="B22" s="494"/>
      <c r="C22" s="495"/>
      <c r="D22" s="372" t="s">
        <v>192</v>
      </c>
      <c r="E22" s="413" t="s">
        <v>193</v>
      </c>
      <c r="F22" s="309" t="s">
        <v>164</v>
      </c>
      <c r="H22" s="36"/>
      <c r="K22" s="131">
        <f t="shared" si="0"/>
        <v>0</v>
      </c>
      <c r="L22" s="131"/>
      <c r="M22" s="361" t="str">
        <f t="shared" si="1"/>
        <v>&lt; e.g. 6 DDoS-attacks &gt;</v>
      </c>
    </row>
    <row r="23" spans="2:13">
      <c r="B23" s="494"/>
      <c r="C23" s="495"/>
      <c r="D23" s="372" t="s">
        <v>194</v>
      </c>
      <c r="E23" s="427" t="s">
        <v>195</v>
      </c>
      <c r="F23" s="309" t="s">
        <v>196</v>
      </c>
      <c r="H23" s="36"/>
      <c r="K23" s="131"/>
      <c r="L23" s="131"/>
      <c r="M23" s="361" t="str">
        <f t="shared" si="1"/>
        <v>&lt; e.g. 6 other attacks &gt;</v>
      </c>
    </row>
    <row r="24" spans="2:13" ht="22.5">
      <c r="B24" s="494"/>
      <c r="C24" s="495">
        <v>13</v>
      </c>
      <c r="D24" s="363" t="s">
        <v>197</v>
      </c>
      <c r="E24" s="382"/>
      <c r="F24" s="365"/>
      <c r="H24" s="36"/>
      <c r="K24" s="131"/>
      <c r="L24" s="131"/>
      <c r="M24" s="361"/>
    </row>
    <row r="25" spans="2:13">
      <c r="B25" s="494"/>
      <c r="C25" s="495"/>
      <c r="D25" s="372" t="s">
        <v>178</v>
      </c>
      <c r="E25" s="308" t="s">
        <v>198</v>
      </c>
      <c r="F25" s="365"/>
      <c r="H25" s="36"/>
      <c r="K25" s="131">
        <f t="shared" si="0"/>
        <v>0</v>
      </c>
      <c r="L25" s="131"/>
      <c r="M25" s="361" t="str">
        <f t="shared" si="1"/>
        <v>&lt; e.g. €10.000 &gt;</v>
      </c>
    </row>
    <row r="26" spans="2:13">
      <c r="B26" s="494"/>
      <c r="C26" s="495"/>
      <c r="D26" s="372" t="s">
        <v>180</v>
      </c>
      <c r="E26" s="308" t="s">
        <v>198</v>
      </c>
      <c r="F26" s="365"/>
      <c r="H26" s="36"/>
      <c r="K26" s="131">
        <f t="shared" si="0"/>
        <v>0</v>
      </c>
      <c r="L26" s="131"/>
      <c r="M26" s="361" t="str">
        <f t="shared" si="1"/>
        <v>&lt; e.g. €10.000 &gt;</v>
      </c>
    </row>
    <row r="27" spans="2:13">
      <c r="B27" s="494"/>
      <c r="C27" s="495"/>
      <c r="D27" s="372" t="s">
        <v>182</v>
      </c>
      <c r="E27" s="308" t="s">
        <v>198</v>
      </c>
      <c r="F27" s="365"/>
      <c r="H27" s="36"/>
      <c r="K27" s="131">
        <f t="shared" si="0"/>
        <v>0</v>
      </c>
      <c r="L27" s="131"/>
      <c r="M27" s="361" t="str">
        <f t="shared" si="1"/>
        <v>&lt; e.g. €10.000 &gt;</v>
      </c>
    </row>
    <row r="28" spans="2:13">
      <c r="B28" s="494"/>
      <c r="C28" s="495"/>
      <c r="D28" s="372" t="s">
        <v>184</v>
      </c>
      <c r="E28" s="308" t="s">
        <v>198</v>
      </c>
      <c r="F28" s="365"/>
      <c r="H28" s="36"/>
      <c r="K28" s="131">
        <f t="shared" si="0"/>
        <v>0</v>
      </c>
      <c r="L28" s="131"/>
      <c r="M28" s="361" t="str">
        <f t="shared" si="1"/>
        <v>&lt; e.g. €10.000 &gt;</v>
      </c>
    </row>
    <row r="29" spans="2:13">
      <c r="B29" s="494"/>
      <c r="C29" s="495"/>
      <c r="D29" s="372" t="s">
        <v>186</v>
      </c>
      <c r="E29" s="308" t="s">
        <v>198</v>
      </c>
      <c r="F29" s="365"/>
      <c r="H29" s="36"/>
      <c r="K29" s="131">
        <f t="shared" si="0"/>
        <v>0</v>
      </c>
      <c r="L29" s="131"/>
      <c r="M29" s="361" t="str">
        <f t="shared" si="1"/>
        <v>&lt; e.g. €10.000 &gt;</v>
      </c>
    </row>
    <row r="30" spans="2:13">
      <c r="B30" s="494"/>
      <c r="C30" s="495"/>
      <c r="D30" s="372" t="s">
        <v>188</v>
      </c>
      <c r="E30" s="308" t="s">
        <v>198</v>
      </c>
      <c r="F30" s="365"/>
      <c r="H30" s="36"/>
      <c r="K30" s="131">
        <f t="shared" si="0"/>
        <v>0</v>
      </c>
      <c r="L30" s="131"/>
      <c r="M30" s="361" t="str">
        <f t="shared" si="1"/>
        <v>&lt; e.g. €10.000 &gt;</v>
      </c>
    </row>
    <row r="31" spans="2:13">
      <c r="B31" s="494"/>
      <c r="C31" s="495"/>
      <c r="D31" s="372" t="s">
        <v>190</v>
      </c>
      <c r="E31" s="308" t="s">
        <v>198</v>
      </c>
      <c r="F31" s="365"/>
      <c r="H31" s="36"/>
      <c r="K31" s="131">
        <f t="shared" si="0"/>
        <v>0</v>
      </c>
      <c r="L31" s="131"/>
      <c r="M31" s="361" t="str">
        <f t="shared" si="1"/>
        <v>&lt; e.g. €10.000 &gt;</v>
      </c>
    </row>
    <row r="32" spans="2:13">
      <c r="B32" s="494"/>
      <c r="C32" s="495"/>
      <c r="D32" s="372" t="s">
        <v>192</v>
      </c>
      <c r="E32" s="308" t="s">
        <v>198</v>
      </c>
      <c r="F32" s="365"/>
      <c r="H32" s="36"/>
      <c r="K32" s="131">
        <f t="shared" si="0"/>
        <v>0</v>
      </c>
      <c r="L32" s="131"/>
      <c r="M32" s="361" t="str">
        <f t="shared" si="1"/>
        <v>&lt; e.g. €10.000 &gt;</v>
      </c>
    </row>
    <row r="33" spans="1:13">
      <c r="B33" s="494"/>
      <c r="C33" s="495"/>
      <c r="D33" s="372" t="s">
        <v>194</v>
      </c>
      <c r="E33" s="308" t="s">
        <v>198</v>
      </c>
      <c r="F33" s="365"/>
      <c r="H33" s="36"/>
      <c r="K33" s="131"/>
      <c r="L33" s="131"/>
      <c r="M33" s="361" t="str">
        <f t="shared" si="1"/>
        <v>&lt; e.g. €10.000 &gt;</v>
      </c>
    </row>
    <row r="34" spans="1:13" ht="22.5">
      <c r="B34" s="494"/>
      <c r="C34" s="371">
        <v>14</v>
      </c>
      <c r="D34" s="363" t="s">
        <v>199</v>
      </c>
      <c r="E34" s="414" t="s">
        <v>200</v>
      </c>
      <c r="F34" s="365"/>
      <c r="H34" s="36"/>
      <c r="K34" s="131">
        <f t="shared" si="0"/>
        <v>0</v>
      </c>
      <c r="L34" s="131"/>
      <c r="M34" s="361" t="str">
        <f t="shared" si="1"/>
        <v>&lt; e.g. 2 overdue remediation actions &gt;</v>
      </c>
    </row>
    <row r="35" spans="1:13" ht="14.25" customHeight="1">
      <c r="B35" s="494"/>
      <c r="C35" s="371">
        <v>15</v>
      </c>
      <c r="D35" s="363" t="s">
        <v>201</v>
      </c>
      <c r="E35" s="415" t="s">
        <v>202</v>
      </c>
      <c r="F35" s="365"/>
      <c r="H35" s="36"/>
      <c r="K35" s="131">
        <f t="shared" si="0"/>
        <v>0</v>
      </c>
      <c r="L35" s="131"/>
      <c r="M35" s="361" t="str">
        <f t="shared" si="1"/>
        <v>&lt; e.g. 5 internally registered incidents &gt;</v>
      </c>
    </row>
    <row r="36" spans="1:13">
      <c r="B36" s="494"/>
      <c r="C36" s="371">
        <v>16</v>
      </c>
      <c r="D36" s="363" t="s">
        <v>203</v>
      </c>
      <c r="E36" s="416" t="s">
        <v>204</v>
      </c>
      <c r="F36" s="365"/>
      <c r="H36" s="36"/>
      <c r="K36" s="131">
        <f t="shared" si="0"/>
        <v>0</v>
      </c>
      <c r="L36" s="131"/>
      <c r="M36" s="361" t="str">
        <f t="shared" si="1"/>
        <v>&lt; e.g. 3 reported incidents &gt;</v>
      </c>
    </row>
    <row r="37" spans="1:13" ht="22.35" customHeight="1">
      <c r="B37" s="494"/>
      <c r="C37" s="371">
        <v>17</v>
      </c>
      <c r="D37" s="363" t="s">
        <v>205</v>
      </c>
      <c r="E37" s="417" t="s">
        <v>113</v>
      </c>
      <c r="F37" s="365"/>
      <c r="H37" s="36"/>
      <c r="K37" s="131">
        <f t="shared" si="0"/>
        <v>0</v>
      </c>
      <c r="L37" s="131"/>
      <c r="M37" s="361" t="str">
        <f t="shared" si="1"/>
        <v>&lt; e.g. 4 data breach incidents &gt;</v>
      </c>
    </row>
    <row r="38" spans="1:13">
      <c r="B38" s="494"/>
      <c r="C38" s="371">
        <v>18</v>
      </c>
      <c r="D38" s="363" t="s">
        <v>206</v>
      </c>
      <c r="E38" s="307" t="s">
        <v>207</v>
      </c>
      <c r="F38" s="365"/>
      <c r="H38" s="36"/>
      <c r="K38" s="131">
        <f t="shared" si="0"/>
        <v>0</v>
      </c>
      <c r="L38" s="131"/>
      <c r="M38" s="361" t="str">
        <f t="shared" si="1"/>
        <v>&lt; e.g. 10 days &gt;</v>
      </c>
    </row>
    <row r="39" spans="1:13" ht="22.5">
      <c r="B39" s="494"/>
      <c r="C39" s="371">
        <v>19</v>
      </c>
      <c r="D39" s="363" t="s">
        <v>208</v>
      </c>
      <c r="E39" s="307" t="s">
        <v>51</v>
      </c>
      <c r="F39" s="365"/>
      <c r="H39" s="36"/>
      <c r="K39" s="131">
        <f t="shared" si="0"/>
        <v>0</v>
      </c>
      <c r="L39" s="131"/>
      <c r="M39" s="361" t="str">
        <f t="shared" si="1"/>
        <v>&lt; Yes/No &gt;</v>
      </c>
    </row>
    <row r="40" spans="1:13">
      <c r="B40" s="494"/>
      <c r="C40" s="371">
        <v>20</v>
      </c>
      <c r="D40" s="363" t="s">
        <v>209</v>
      </c>
      <c r="E40" s="418" t="s">
        <v>210</v>
      </c>
      <c r="F40" s="365"/>
      <c r="H40" s="36"/>
      <c r="K40" s="131">
        <f t="shared" si="0"/>
        <v>0</v>
      </c>
      <c r="L40" s="131"/>
      <c r="M40" s="361" t="str">
        <f t="shared" si="1"/>
        <v>&lt; e.g. 4 times a year &gt;</v>
      </c>
    </row>
    <row r="41" spans="1:13">
      <c r="B41" s="494"/>
      <c r="C41" s="371">
        <v>21</v>
      </c>
      <c r="D41" s="363" t="s">
        <v>211</v>
      </c>
      <c r="E41" s="419" t="s">
        <v>212</v>
      </c>
      <c r="F41" s="365"/>
      <c r="H41" s="36"/>
      <c r="K41" s="131">
        <f t="shared" si="0"/>
        <v>0</v>
      </c>
      <c r="L41" s="131"/>
      <c r="M41" s="361" t="str">
        <f t="shared" si="1"/>
        <v>&lt; e.g. 3 penetration tests &gt;</v>
      </c>
    </row>
    <row r="42" spans="1:13" ht="12" thickBot="1">
      <c r="B42" s="489"/>
      <c r="C42" s="371">
        <v>22</v>
      </c>
      <c r="D42" s="373" t="s">
        <v>213</v>
      </c>
      <c r="E42" s="420" t="s">
        <v>214</v>
      </c>
      <c r="F42" s="374"/>
      <c r="H42" s="36"/>
      <c r="K42" s="131">
        <f t="shared" si="0"/>
        <v>0</v>
      </c>
      <c r="L42" s="131"/>
      <c r="M42" s="361" t="str">
        <f t="shared" si="1"/>
        <v>&lt; e.g. 2 red teaming tests &gt;</v>
      </c>
    </row>
    <row r="43" spans="1:13" ht="11.25" customHeight="1">
      <c r="B43" s="488" t="s">
        <v>141</v>
      </c>
      <c r="C43" s="375">
        <v>24</v>
      </c>
      <c r="D43" s="376" t="s">
        <v>215</v>
      </c>
      <c r="E43" s="400" t="s">
        <v>163</v>
      </c>
      <c r="F43" s="319" t="s">
        <v>164</v>
      </c>
      <c r="H43" s="36"/>
      <c r="K43" s="131">
        <f t="shared" si="0"/>
        <v>0</v>
      </c>
      <c r="L43" s="131"/>
      <c r="M43" s="361" t="str">
        <f t="shared" si="1"/>
        <v>&lt; Select a score &gt;</v>
      </c>
    </row>
    <row r="44" spans="1:13" ht="45">
      <c r="B44" s="489"/>
      <c r="C44" s="371">
        <v>25</v>
      </c>
      <c r="D44" s="363" t="s">
        <v>216</v>
      </c>
      <c r="E44" s="401" t="s">
        <v>143</v>
      </c>
      <c r="F44" s="339"/>
      <c r="H44" s="36"/>
      <c r="K44" s="131">
        <f t="shared" si="0"/>
        <v>0</v>
      </c>
      <c r="L44" s="131"/>
      <c r="M44" s="361" t="str">
        <f t="shared" si="1"/>
        <v>&lt; i.e. 1. Fully outsourced, 
2. Largely outsourced, 
3. Partially outsourced, 
4. All in-house &gt;</v>
      </c>
    </row>
    <row r="45" spans="1:13">
      <c r="B45" s="489"/>
      <c r="C45" s="272">
        <v>26</v>
      </c>
      <c r="D45" s="363" t="s">
        <v>217</v>
      </c>
      <c r="E45" s="421" t="s">
        <v>218</v>
      </c>
      <c r="F45" s="336"/>
      <c r="H45" s="36"/>
      <c r="K45" s="131">
        <f t="shared" si="0"/>
        <v>0</v>
      </c>
      <c r="L45" s="131"/>
      <c r="M45" s="361" t="str">
        <f t="shared" si="1"/>
        <v>&lt; e.g. 10 outsourcing contracts &gt;</v>
      </c>
    </row>
    <row r="46" spans="1:13">
      <c r="B46" s="489"/>
      <c r="C46" s="272">
        <v>27</v>
      </c>
      <c r="D46" s="363" t="s">
        <v>219</v>
      </c>
      <c r="E46" s="422" t="s">
        <v>220</v>
      </c>
      <c r="F46" s="336"/>
      <c r="H46" s="36"/>
      <c r="K46" s="131">
        <f t="shared" si="0"/>
        <v>0</v>
      </c>
      <c r="L46" s="131"/>
      <c r="M46" s="361" t="str">
        <f t="shared" si="1"/>
        <v>&lt; e.g. 3 IT outsourcing contracts &gt;</v>
      </c>
    </row>
    <row r="47" spans="1:13">
      <c r="B47" s="489"/>
      <c r="C47" s="272">
        <v>28</v>
      </c>
      <c r="D47" s="363" t="s">
        <v>221</v>
      </c>
      <c r="E47" s="423" t="s">
        <v>222</v>
      </c>
      <c r="F47" s="336"/>
      <c r="H47" s="36"/>
      <c r="K47" s="131">
        <f t="shared" si="0"/>
        <v>0</v>
      </c>
      <c r="L47" s="131"/>
      <c r="M47" s="361" t="str">
        <f t="shared" si="1"/>
        <v>&lt; e.g. 2 cloud providers &gt;</v>
      </c>
    </row>
    <row r="48" spans="1:13" s="324" customFormat="1" ht="14.25">
      <c r="A48" s="327"/>
      <c r="B48" s="489"/>
      <c r="C48" s="272">
        <v>29</v>
      </c>
      <c r="D48" s="363" t="s">
        <v>223</v>
      </c>
      <c r="E48" s="401" t="s">
        <v>224</v>
      </c>
      <c r="F48" s="336"/>
      <c r="H48" s="36"/>
      <c r="K48" s="131">
        <f t="shared" ref="K48:K50" si="2">+IF(OR(MID(E48,1,1)="&lt;",E48=""),0,1)</f>
        <v>0</v>
      </c>
      <c r="L48" s="131"/>
      <c r="M48" s="361" t="str">
        <f t="shared" si="1"/>
        <v>&lt; Frequency of KPI reviews &gt;</v>
      </c>
    </row>
    <row r="49" spans="2:13">
      <c r="B49" s="489"/>
      <c r="C49" s="272">
        <v>30</v>
      </c>
      <c r="D49" s="363" t="s">
        <v>225</v>
      </c>
      <c r="E49" s="424" t="s">
        <v>226</v>
      </c>
      <c r="F49" s="336"/>
      <c r="H49" s="36"/>
      <c r="K49" s="131">
        <f t="shared" si="2"/>
        <v>0</v>
      </c>
      <c r="L49" s="131"/>
      <c r="M49" s="361" t="str">
        <f t="shared" si="1"/>
        <v>&lt; e.g. 2 security reviews/tests &gt;</v>
      </c>
    </row>
    <row r="50" spans="2:13">
      <c r="B50" s="489"/>
      <c r="C50" s="272">
        <v>31</v>
      </c>
      <c r="D50" s="363" t="s">
        <v>227</v>
      </c>
      <c r="E50" s="425" t="s">
        <v>228</v>
      </c>
      <c r="F50" s="336"/>
      <c r="H50" s="36"/>
      <c r="K50" s="131">
        <f t="shared" si="2"/>
        <v>0</v>
      </c>
      <c r="L50" s="131"/>
      <c r="M50" s="361" t="str">
        <f t="shared" si="1"/>
        <v>&lt; e.g. 5 incidents &gt;</v>
      </c>
    </row>
    <row r="51" spans="2:13" ht="11.25" customHeight="1">
      <c r="B51" s="489"/>
      <c r="C51" s="483">
        <v>32</v>
      </c>
      <c r="D51" s="363" t="s">
        <v>229</v>
      </c>
      <c r="E51" s="317" t="s">
        <v>230</v>
      </c>
      <c r="F51" s="309" t="s">
        <v>231</v>
      </c>
      <c r="H51" s="36"/>
      <c r="K51" s="131">
        <f>++IF(OR(E51="1.",E51=""),0,1)</f>
        <v>0</v>
      </c>
      <c r="L51" s="131">
        <f t="shared" ref="L51:L53" si="3">++IF(OR(MID(F51,1,1)="&lt;",F51=""),0,1)</f>
        <v>0</v>
      </c>
      <c r="M51" s="361" t="str">
        <f t="shared" si="1"/>
        <v>1.</v>
      </c>
    </row>
    <row r="52" spans="2:13">
      <c r="B52" s="489"/>
      <c r="C52" s="495"/>
      <c r="D52" s="363"/>
      <c r="E52" s="317" t="s">
        <v>232</v>
      </c>
      <c r="F52" s="309" t="s">
        <v>231</v>
      </c>
      <c r="H52" s="36"/>
      <c r="K52" s="131">
        <f>++IF(OR(E52="2.",E52=""),0,1)</f>
        <v>0</v>
      </c>
      <c r="L52" s="131">
        <f t="shared" si="3"/>
        <v>0</v>
      </c>
      <c r="M52" s="361" t="str">
        <f t="shared" si="1"/>
        <v>2.</v>
      </c>
    </row>
    <row r="53" spans="2:13" ht="12" thickBot="1">
      <c r="B53" s="490"/>
      <c r="C53" s="496"/>
      <c r="D53" s="368"/>
      <c r="E53" s="318" t="s">
        <v>233</v>
      </c>
      <c r="F53" s="310" t="s">
        <v>231</v>
      </c>
      <c r="H53" s="36"/>
      <c r="K53" s="131">
        <f>++IF(OR(E53="3.",E53=""),0,1)</f>
        <v>0</v>
      </c>
      <c r="L53" s="131">
        <f t="shared" si="3"/>
        <v>0</v>
      </c>
      <c r="M53" s="361" t="str">
        <f t="shared" si="1"/>
        <v>3.</v>
      </c>
    </row>
    <row r="54" spans="2:13">
      <c r="C54" s="116"/>
      <c r="H54" s="364"/>
    </row>
    <row r="55" spans="2:13">
      <c r="C55" s="116"/>
      <c r="H55" s="364"/>
    </row>
    <row r="56" spans="2:13">
      <c r="C56" s="116"/>
      <c r="H56" s="364"/>
    </row>
    <row r="57" spans="2:13">
      <c r="C57" s="116"/>
      <c r="H57" s="364"/>
    </row>
    <row r="58" spans="2:13">
      <c r="C58" s="116"/>
      <c r="H58" s="364"/>
    </row>
    <row r="59" spans="2:13">
      <c r="C59" s="116"/>
      <c r="H59" s="364"/>
    </row>
    <row r="60" spans="2:13">
      <c r="C60" s="116"/>
      <c r="H60" s="364"/>
    </row>
    <row r="61" spans="2:13">
      <c r="C61" s="116"/>
      <c r="H61" s="364"/>
    </row>
    <row r="62" spans="2:13">
      <c r="C62" s="116"/>
      <c r="H62" s="364"/>
    </row>
    <row r="63" spans="2:13">
      <c r="C63" s="116"/>
      <c r="H63" s="364"/>
    </row>
    <row r="64" spans="2:13">
      <c r="C64" s="116"/>
      <c r="H64" s="364"/>
    </row>
    <row r="65" spans="3:8">
      <c r="C65" s="116"/>
      <c r="H65" s="364"/>
    </row>
    <row r="66" spans="3:8">
      <c r="C66" s="116"/>
      <c r="H66" s="364"/>
    </row>
    <row r="67" spans="3:8">
      <c r="C67" s="116"/>
      <c r="H67" s="364"/>
    </row>
    <row r="68" spans="3:8">
      <c r="C68" s="116"/>
      <c r="H68" s="364"/>
    </row>
    <row r="69" spans="3:8">
      <c r="C69" s="116"/>
      <c r="H69" s="364"/>
    </row>
    <row r="70" spans="3:8">
      <c r="C70" s="116"/>
      <c r="H70" s="364"/>
    </row>
    <row r="71" spans="3:8">
      <c r="C71" s="116"/>
      <c r="H71" s="364"/>
    </row>
    <row r="72" spans="3:8">
      <c r="C72" s="116"/>
      <c r="H72" s="364"/>
    </row>
    <row r="73" spans="3:8">
      <c r="C73" s="116"/>
      <c r="H73" s="364"/>
    </row>
    <row r="74" spans="3:8">
      <c r="C74" s="116"/>
      <c r="H74" s="364"/>
    </row>
    <row r="75" spans="3:8">
      <c r="C75" s="116"/>
      <c r="H75" s="364"/>
    </row>
    <row r="76" spans="3:8">
      <c r="C76" s="116"/>
      <c r="H76" s="364"/>
    </row>
    <row r="77" spans="3:8">
      <c r="C77" s="116"/>
      <c r="H77" s="364"/>
    </row>
    <row r="78" spans="3:8">
      <c r="C78" s="116"/>
      <c r="H78" s="364"/>
    </row>
    <row r="79" spans="3:8">
      <c r="C79" s="116"/>
      <c r="H79" s="364"/>
    </row>
    <row r="80" spans="3:8">
      <c r="C80" s="116"/>
      <c r="H80" s="364"/>
    </row>
    <row r="81" spans="3:8">
      <c r="C81" s="116"/>
      <c r="H81" s="364"/>
    </row>
    <row r="82" spans="3:8">
      <c r="C82" s="116"/>
      <c r="H82" s="364"/>
    </row>
    <row r="83" spans="3:8">
      <c r="C83" s="116"/>
      <c r="H83" s="364"/>
    </row>
    <row r="84" spans="3:8">
      <c r="C84" s="116"/>
      <c r="H84" s="364"/>
    </row>
    <row r="85" spans="3:8">
      <c r="C85" s="116"/>
      <c r="H85" s="364"/>
    </row>
    <row r="86" spans="3:8">
      <c r="C86" s="116"/>
      <c r="H86" s="364"/>
    </row>
    <row r="87" spans="3:8">
      <c r="C87" s="116"/>
      <c r="H87" s="364"/>
    </row>
    <row r="88" spans="3:8">
      <c r="C88" s="116"/>
      <c r="H88" s="364"/>
    </row>
    <row r="89" spans="3:8">
      <c r="C89" s="116"/>
      <c r="H89" s="364"/>
    </row>
    <row r="90" spans="3:8">
      <c r="C90" s="116"/>
      <c r="H90" s="364"/>
    </row>
    <row r="91" spans="3:8">
      <c r="C91" s="116"/>
      <c r="H91" s="364"/>
    </row>
    <row r="92" spans="3:8">
      <c r="C92" s="116"/>
      <c r="H92" s="364"/>
    </row>
    <row r="93" spans="3:8">
      <c r="C93" s="116"/>
      <c r="H93" s="364"/>
    </row>
    <row r="94" spans="3:8">
      <c r="C94" s="116"/>
      <c r="H94" s="364"/>
    </row>
    <row r="95" spans="3:8">
      <c r="C95" s="116"/>
      <c r="H95" s="364"/>
    </row>
    <row r="96" spans="3:8">
      <c r="C96" s="116"/>
      <c r="H96" s="364"/>
    </row>
    <row r="97" spans="3:8">
      <c r="C97" s="116"/>
      <c r="H97" s="364"/>
    </row>
    <row r="98" spans="3:8">
      <c r="C98" s="116"/>
      <c r="H98" s="364"/>
    </row>
    <row r="99" spans="3:8">
      <c r="C99" s="116"/>
      <c r="H99" s="364"/>
    </row>
    <row r="100" spans="3:8">
      <c r="C100" s="116"/>
      <c r="H100" s="364"/>
    </row>
    <row r="101" spans="3:8">
      <c r="C101" s="116"/>
      <c r="H101" s="364"/>
    </row>
    <row r="102" spans="3:8">
      <c r="C102" s="116"/>
      <c r="H102" s="364"/>
    </row>
    <row r="103" spans="3:8">
      <c r="C103" s="116"/>
      <c r="H103" s="364"/>
    </row>
    <row r="104" spans="3:8">
      <c r="C104" s="116"/>
      <c r="H104" s="364"/>
    </row>
    <row r="105" spans="3:8">
      <c r="C105" s="116"/>
      <c r="H105" s="364"/>
    </row>
    <row r="106" spans="3:8">
      <c r="C106" s="116"/>
      <c r="H106" s="364"/>
    </row>
    <row r="107" spans="3:8">
      <c r="C107" s="116"/>
      <c r="H107" s="364"/>
    </row>
    <row r="108" spans="3:8">
      <c r="C108" s="116"/>
      <c r="H108" s="364"/>
    </row>
    <row r="109" spans="3:8">
      <c r="C109" s="116"/>
      <c r="H109" s="364"/>
    </row>
    <row r="110" spans="3:8">
      <c r="C110" s="116"/>
      <c r="H110" s="364"/>
    </row>
    <row r="111" spans="3:8">
      <c r="C111" s="116"/>
      <c r="H111" s="364"/>
    </row>
    <row r="112" spans="3:8">
      <c r="C112" s="116"/>
      <c r="H112" s="364"/>
    </row>
    <row r="113" spans="3:8">
      <c r="C113" s="116"/>
      <c r="H113" s="364"/>
    </row>
    <row r="114" spans="3:8">
      <c r="C114" s="116"/>
      <c r="H114" s="364"/>
    </row>
    <row r="115" spans="3:8">
      <c r="C115" s="116"/>
      <c r="H115" s="364"/>
    </row>
    <row r="116" spans="3:8">
      <c r="C116" s="116"/>
      <c r="H116" s="364"/>
    </row>
    <row r="117" spans="3:8">
      <c r="C117" s="116"/>
      <c r="H117" s="364"/>
    </row>
    <row r="118" spans="3:8">
      <c r="C118" s="116"/>
      <c r="H118" s="364"/>
    </row>
    <row r="119" spans="3:8">
      <c r="C119" s="116"/>
      <c r="H119" s="364"/>
    </row>
    <row r="120" spans="3:8">
      <c r="C120" s="116"/>
      <c r="H120" s="364"/>
    </row>
    <row r="121" spans="3:8">
      <c r="C121" s="116"/>
      <c r="H121" s="364"/>
    </row>
    <row r="122" spans="3:8">
      <c r="C122" s="116"/>
      <c r="H122" s="364"/>
    </row>
    <row r="123" spans="3:8">
      <c r="C123" s="116"/>
      <c r="H123" s="364"/>
    </row>
    <row r="124" spans="3:8">
      <c r="C124" s="116"/>
      <c r="H124" s="364"/>
    </row>
    <row r="125" spans="3:8">
      <c r="C125" s="116"/>
      <c r="H125" s="364"/>
    </row>
    <row r="126" spans="3:8">
      <c r="C126" s="116"/>
      <c r="H126" s="364"/>
    </row>
    <row r="127" spans="3:8">
      <c r="C127" s="116"/>
      <c r="H127" s="364"/>
    </row>
    <row r="128" spans="3:8">
      <c r="C128" s="116"/>
      <c r="H128" s="364"/>
    </row>
    <row r="129" spans="3:8">
      <c r="C129" s="116"/>
      <c r="H129" s="364"/>
    </row>
    <row r="130" spans="3:8">
      <c r="C130" s="116"/>
      <c r="H130" s="364"/>
    </row>
    <row r="131" spans="3:8">
      <c r="C131" s="116"/>
      <c r="H131" s="364"/>
    </row>
    <row r="132" spans="3:8">
      <c r="C132" s="116"/>
      <c r="H132" s="364"/>
    </row>
    <row r="133" spans="3:8">
      <c r="C133" s="116"/>
      <c r="H133" s="364"/>
    </row>
    <row r="134" spans="3:8">
      <c r="C134" s="116"/>
      <c r="H134" s="364"/>
    </row>
    <row r="135" spans="3:8">
      <c r="C135" s="116"/>
      <c r="H135" s="364"/>
    </row>
    <row r="136" spans="3:8">
      <c r="C136" s="116"/>
      <c r="H136" s="364"/>
    </row>
    <row r="137" spans="3:8">
      <c r="C137" s="116"/>
      <c r="H137" s="364"/>
    </row>
    <row r="138" spans="3:8">
      <c r="C138" s="116"/>
      <c r="H138" s="364"/>
    </row>
    <row r="139" spans="3:8">
      <c r="C139" s="116"/>
      <c r="H139" s="364"/>
    </row>
    <row r="140" spans="3:8">
      <c r="C140" s="116"/>
      <c r="H140" s="364"/>
    </row>
    <row r="141" spans="3:8">
      <c r="C141" s="116"/>
      <c r="H141" s="364"/>
    </row>
    <row r="142" spans="3:8">
      <c r="C142" s="116"/>
      <c r="H142" s="364"/>
    </row>
    <row r="143" spans="3:8">
      <c r="C143" s="116"/>
      <c r="H143" s="364"/>
    </row>
    <row r="144" spans="3:8">
      <c r="C144" s="116"/>
      <c r="H144" s="364"/>
    </row>
    <row r="145" spans="3:8">
      <c r="C145" s="116"/>
      <c r="H145" s="364"/>
    </row>
    <row r="146" spans="3:8">
      <c r="C146" s="116"/>
      <c r="H146" s="364"/>
    </row>
    <row r="147" spans="3:8">
      <c r="C147" s="116"/>
      <c r="H147" s="364"/>
    </row>
    <row r="148" spans="3:8">
      <c r="C148" s="116"/>
      <c r="H148" s="364"/>
    </row>
    <row r="149" spans="3:8">
      <c r="C149" s="116"/>
      <c r="H149" s="364"/>
    </row>
    <row r="150" spans="3:8">
      <c r="C150" s="116"/>
      <c r="H150" s="364"/>
    </row>
    <row r="151" spans="3:8">
      <c r="C151" s="116"/>
      <c r="H151" s="364"/>
    </row>
    <row r="152" spans="3:8">
      <c r="C152" s="116"/>
      <c r="H152" s="364"/>
    </row>
    <row r="153" spans="3:8">
      <c r="C153" s="116"/>
      <c r="H153" s="364"/>
    </row>
    <row r="154" spans="3:8">
      <c r="C154" s="116"/>
      <c r="H154" s="364"/>
    </row>
    <row r="155" spans="3:8">
      <c r="C155" s="116"/>
      <c r="H155" s="364"/>
    </row>
    <row r="156" spans="3:8">
      <c r="C156" s="116"/>
      <c r="H156" s="364"/>
    </row>
    <row r="157" spans="3:8">
      <c r="C157" s="116"/>
      <c r="H157" s="364"/>
    </row>
    <row r="158" spans="3:8">
      <c r="C158" s="116"/>
      <c r="H158" s="364"/>
    </row>
    <row r="159" spans="3:8">
      <c r="C159" s="116"/>
      <c r="H159" s="364"/>
    </row>
    <row r="160" spans="3:8">
      <c r="C160" s="116"/>
      <c r="H160" s="364"/>
    </row>
    <row r="161" spans="3:8">
      <c r="C161" s="116"/>
      <c r="H161" s="364"/>
    </row>
    <row r="162" spans="3:8">
      <c r="C162" s="116"/>
      <c r="H162" s="364"/>
    </row>
    <row r="163" spans="3:8">
      <c r="C163" s="116"/>
      <c r="H163" s="364"/>
    </row>
    <row r="164" spans="3:8">
      <c r="C164" s="116"/>
      <c r="H164" s="364"/>
    </row>
    <row r="165" spans="3:8">
      <c r="C165" s="116"/>
      <c r="H165" s="364"/>
    </row>
    <row r="166" spans="3:8">
      <c r="C166" s="116"/>
      <c r="H166" s="364"/>
    </row>
    <row r="167" spans="3:8">
      <c r="C167" s="116"/>
      <c r="H167" s="364"/>
    </row>
    <row r="168" spans="3:8">
      <c r="C168" s="116"/>
      <c r="H168" s="364"/>
    </row>
    <row r="169" spans="3:8">
      <c r="C169" s="116"/>
      <c r="H169" s="364"/>
    </row>
    <row r="170" spans="3:8">
      <c r="C170" s="116"/>
      <c r="H170" s="364"/>
    </row>
    <row r="171" spans="3:8">
      <c r="C171" s="116"/>
      <c r="H171" s="364"/>
    </row>
    <row r="172" spans="3:8">
      <c r="C172" s="116"/>
      <c r="H172" s="364"/>
    </row>
    <row r="173" spans="3:8">
      <c r="C173" s="116"/>
      <c r="H173" s="364"/>
    </row>
    <row r="174" spans="3:8">
      <c r="C174" s="116"/>
      <c r="H174" s="364"/>
    </row>
    <row r="175" spans="3:8">
      <c r="C175" s="116"/>
      <c r="H175" s="364"/>
    </row>
    <row r="176" spans="3:8">
      <c r="C176" s="116"/>
      <c r="H176" s="364"/>
    </row>
    <row r="177" spans="3:8">
      <c r="C177" s="116"/>
      <c r="H177" s="364"/>
    </row>
    <row r="178" spans="3:8">
      <c r="C178" s="116"/>
      <c r="H178" s="364"/>
    </row>
    <row r="179" spans="3:8">
      <c r="C179" s="116"/>
      <c r="H179" s="364"/>
    </row>
    <row r="180" spans="3:8">
      <c r="C180" s="116"/>
      <c r="H180" s="364"/>
    </row>
    <row r="181" spans="3:8">
      <c r="C181" s="116"/>
      <c r="H181" s="364"/>
    </row>
    <row r="182" spans="3:8">
      <c r="C182" s="116"/>
      <c r="H182" s="364"/>
    </row>
    <row r="183" spans="3:8">
      <c r="C183" s="116"/>
      <c r="H183" s="364"/>
    </row>
    <row r="184" spans="3:8">
      <c r="C184" s="116"/>
      <c r="H184" s="364"/>
    </row>
    <row r="185" spans="3:8">
      <c r="C185" s="116"/>
      <c r="H185" s="364"/>
    </row>
    <row r="186" spans="3:8">
      <c r="C186" s="116"/>
      <c r="H186" s="364"/>
    </row>
    <row r="187" spans="3:8">
      <c r="C187" s="116"/>
      <c r="H187" s="364"/>
    </row>
    <row r="188" spans="3:8">
      <c r="C188" s="116"/>
      <c r="H188" s="364"/>
    </row>
    <row r="189" spans="3:8">
      <c r="C189" s="116"/>
      <c r="H189" s="364"/>
    </row>
    <row r="190" spans="3:8">
      <c r="C190" s="116"/>
      <c r="H190" s="364"/>
    </row>
    <row r="191" spans="3:8">
      <c r="C191" s="116"/>
      <c r="H191" s="364"/>
    </row>
    <row r="192" spans="3:8">
      <c r="C192" s="116"/>
      <c r="H192" s="364"/>
    </row>
    <row r="193" spans="3:8">
      <c r="C193" s="116"/>
      <c r="H193" s="364"/>
    </row>
    <row r="194" spans="3:8">
      <c r="C194" s="116"/>
      <c r="H194" s="364"/>
    </row>
    <row r="195" spans="3:8">
      <c r="C195" s="116"/>
      <c r="H195" s="364"/>
    </row>
    <row r="196" spans="3:8">
      <c r="C196" s="116"/>
      <c r="H196" s="364"/>
    </row>
    <row r="197" spans="3:8">
      <c r="C197" s="116"/>
      <c r="H197" s="364"/>
    </row>
    <row r="198" spans="3:8">
      <c r="C198" s="116"/>
      <c r="H198" s="364"/>
    </row>
    <row r="199" spans="3:8">
      <c r="C199" s="116"/>
      <c r="H199" s="364"/>
    </row>
    <row r="200" spans="3:8">
      <c r="C200" s="116"/>
      <c r="H200" s="364"/>
    </row>
    <row r="201" spans="3:8">
      <c r="C201" s="116"/>
      <c r="H201" s="364"/>
    </row>
    <row r="202" spans="3:8">
      <c r="C202" s="116"/>
      <c r="H202" s="364"/>
    </row>
    <row r="203" spans="3:8">
      <c r="C203" s="116"/>
      <c r="H203" s="364"/>
    </row>
    <row r="204" spans="3:8">
      <c r="C204" s="116"/>
      <c r="H204" s="364"/>
    </row>
    <row r="205" spans="3:8">
      <c r="C205" s="116"/>
      <c r="H205" s="364"/>
    </row>
    <row r="206" spans="3:8">
      <c r="C206" s="116"/>
      <c r="H206" s="364"/>
    </row>
    <row r="207" spans="3:8">
      <c r="C207" s="116"/>
      <c r="H207" s="364"/>
    </row>
    <row r="208" spans="3:8">
      <c r="C208" s="116"/>
      <c r="H208" s="364"/>
    </row>
    <row r="209" spans="3:8">
      <c r="C209" s="116"/>
      <c r="H209" s="364"/>
    </row>
    <row r="210" spans="3:8">
      <c r="C210" s="116"/>
      <c r="H210" s="364"/>
    </row>
    <row r="211" spans="3:8">
      <c r="C211" s="116"/>
      <c r="H211" s="364"/>
    </row>
    <row r="212" spans="3:8">
      <c r="C212" s="116"/>
      <c r="H212" s="364"/>
    </row>
    <row r="213" spans="3:8">
      <c r="C213" s="116"/>
      <c r="H213" s="364"/>
    </row>
    <row r="214" spans="3:8">
      <c r="C214" s="116"/>
      <c r="H214" s="364"/>
    </row>
    <row r="215" spans="3:8">
      <c r="C215" s="116"/>
      <c r="H215" s="364"/>
    </row>
    <row r="216" spans="3:8">
      <c r="C216" s="116"/>
      <c r="H216" s="364"/>
    </row>
    <row r="217" spans="3:8">
      <c r="C217" s="116"/>
      <c r="H217" s="364"/>
    </row>
    <row r="218" spans="3:8">
      <c r="C218" s="116"/>
      <c r="H218" s="364"/>
    </row>
    <row r="219" spans="3:8">
      <c r="C219" s="116"/>
      <c r="H219" s="364"/>
    </row>
    <row r="220" spans="3:8">
      <c r="C220" s="116"/>
      <c r="H220" s="364"/>
    </row>
    <row r="221" spans="3:8">
      <c r="C221" s="116"/>
      <c r="H221" s="378"/>
    </row>
  </sheetData>
  <sheetProtection algorithmName="SHA-512" hashValue="KPAl4ZJMsIH4IXKsbA/87ZRosjXdF0lphRtqpjsefJ8n8JsBiIH/kWkb1yXdgdw2XQ4xMA3r3sjL31E2/DzCtw==" saltValue="UjGK3jdXPWLtEDfQnvG5EQ==" spinCount="100000" sheet="1" objects="1" scenarios="1"/>
  <autoFilter ref="B2:F2" xr:uid="{00000000-0009-0000-0000-000004000000}"/>
  <mergeCells count="6">
    <mergeCell ref="B43:B53"/>
    <mergeCell ref="B4:B11"/>
    <mergeCell ref="B12:B42"/>
    <mergeCell ref="C51:C53"/>
    <mergeCell ref="C14:C23"/>
    <mergeCell ref="C24:C33"/>
  </mergeCells>
  <dataValidations count="4">
    <dataValidation type="whole" allowBlank="1" showInputMessage="1" showErrorMessage="1" errorTitle="Error" error="Enter a whole number equal to or greater than 0" sqref="E40:E42 E34:E37 E45:E47 E3 E49:E50 E6:E10 E13:E14" xr:uid="{C6F2EC7D-9C96-4EB4-A022-945C215BF3D0}">
      <formula1>0</formula1>
      <formula2>1000000000</formula2>
    </dataValidation>
    <dataValidation type="decimal" allowBlank="1" showInputMessage="1" showErrorMessage="1" sqref="E24:E33" xr:uid="{BA49B6AD-1EB2-4E63-963E-877F098E9832}">
      <formula1>0</formula1>
      <formula2>1E+32</formula2>
    </dataValidation>
    <dataValidation allowBlank="1" showInputMessage="1" showErrorMessage="1" errorTitle="Error" error="Enter a whole number equal to or greater than 0" sqref="E51:E53" xr:uid="{3C1ADA38-2B12-412F-BC72-F642653E7325}"/>
    <dataValidation type="whole" allowBlank="1" showInputMessage="1" showErrorMessage="1" sqref="E15:E22 E23" xr:uid="{580374B6-C25B-4905-BB26-CE3A428D3A74}">
      <formula1>0</formula1>
      <formula2>1E+32</formula2>
    </dataValidation>
  </dataValidations>
  <pageMargins left="0.23622047244094491" right="0.23622047244094491" top="0.74803149606299213" bottom="0.74803149606299213" header="0.31496062992125984" footer="0.31496062992125984"/>
  <pageSetup paperSize="8" scale="70" fitToHeight="0" orientation="landscape" horizontalDpi="400" verticalDpi="200"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400-000002000000}">
          <x14:formula1>
            <xm:f>Sheet1!$A$1:$A$4</xm:f>
          </x14:formula1>
          <xm:sqref>E5</xm:sqref>
        </x14:dataValidation>
        <x14:dataValidation type="list" allowBlank="1" showInputMessage="1" showErrorMessage="1" xr:uid="{00000000-0002-0000-0400-000004000000}">
          <x14:formula1>
            <xm:f>Sheet1!$A$14:$A$17</xm:f>
          </x14:formula1>
          <xm:sqref>E44</xm:sqref>
        </x14:dataValidation>
        <x14:dataValidation type="list" allowBlank="1" showInputMessage="1" showErrorMessage="1" xr:uid="{7595DD2F-EE9C-4E29-B6C8-37A4755826AF}">
          <x14:formula1>
            <xm:f>Sheet1!$C$24:$C$27</xm:f>
          </x14:formula1>
          <xm:sqref>F48</xm:sqref>
        </x14:dataValidation>
        <x14:dataValidation type="list" allowBlank="1" showInputMessage="1" showErrorMessage="1" xr:uid="{AF340437-4D85-4F9C-9ED3-7BBA70B38482}">
          <x14:formula1>
            <xm:f>Lists!$J$3:$J$6</xm:f>
          </x14:formula1>
          <xm:sqref>E4 E12 E43</xm:sqref>
        </x14:dataValidation>
        <x14:dataValidation type="list" allowBlank="1" showInputMessage="1" showErrorMessage="1" xr:uid="{DE80640B-4EE2-46BC-AE5E-F64DB59082BC}">
          <x14:formula1>
            <xm:f>Lists!$I$3:$I$4</xm:f>
          </x14:formula1>
          <xm:sqref>E39 E11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tabColor theme="3" tint="0.39997558519241921"/>
  </sheetPr>
  <dimension ref="A6:T211"/>
  <sheetViews>
    <sheetView zoomScaleNormal="100" workbookViewId="0">
      <selection activeCell="B6" sqref="B6:O216"/>
    </sheetView>
  </sheetViews>
  <sheetFormatPr defaultColWidth="0" defaultRowHeight="11.25"/>
  <cols>
    <col min="1" max="1" width="1.5703125" style="116" customWidth="1"/>
    <col min="2" max="2" width="5.5703125" style="116" customWidth="1"/>
    <col min="3" max="3" width="110.5703125" style="116" customWidth="1"/>
    <col min="4" max="4" width="12.5703125" style="150" customWidth="1"/>
    <col min="5" max="5" width="8.5703125" style="116" customWidth="1"/>
    <col min="6" max="6" width="115.5703125" style="150" customWidth="1"/>
    <col min="7" max="7" width="1.140625" style="116" bestFit="1" customWidth="1"/>
    <col min="8" max="8" width="57.140625" style="116" customWidth="1"/>
    <col min="9" max="9" width="1.5703125" style="116" customWidth="1"/>
    <col min="10" max="10" width="10.140625" style="118" hidden="1" customWidth="1"/>
    <col min="11" max="11" width="8" style="151" hidden="1" customWidth="1"/>
    <col min="12" max="12" width="12.5703125" style="151" hidden="1" customWidth="1"/>
    <col min="13" max="13" width="11.5703125" style="151" hidden="1" customWidth="1"/>
    <col min="14" max="18" width="1.5703125" style="116" hidden="1" customWidth="1"/>
    <col min="19" max="19" width="9.140625" style="116" hidden="1" customWidth="1"/>
    <col min="20" max="20" width="44.5703125" style="116" hidden="1" customWidth="1"/>
    <col min="21" max="16384" width="9.140625" style="116" hidden="1"/>
  </cols>
  <sheetData>
    <row r="6" spans="2:14" ht="33.75">
      <c r="B6" s="133"/>
      <c r="C6" s="134" t="s">
        <v>234</v>
      </c>
      <c r="D6" s="132" t="s">
        <v>11</v>
      </c>
      <c r="E6" s="132" t="s">
        <v>66</v>
      </c>
      <c r="F6" s="157" t="s">
        <v>235</v>
      </c>
      <c r="H6" s="155" t="s">
        <v>236</v>
      </c>
      <c r="J6" s="152"/>
      <c r="K6" s="119" t="s">
        <v>11</v>
      </c>
      <c r="L6" s="120" t="s">
        <v>237</v>
      </c>
      <c r="M6" s="121" t="s">
        <v>65</v>
      </c>
      <c r="N6" s="151"/>
    </row>
    <row r="7" spans="2:14">
      <c r="B7" s="133"/>
      <c r="C7" s="134" t="s">
        <v>238</v>
      </c>
      <c r="D7" s="136"/>
      <c r="E7" s="137"/>
      <c r="F7" s="34"/>
      <c r="H7" s="36"/>
      <c r="J7" s="130" t="s">
        <v>21</v>
      </c>
      <c r="K7" s="129">
        <f>+COUNTA(K9:K210)</f>
        <v>153</v>
      </c>
      <c r="L7" s="129">
        <f>COUNTA(L9:L210)</f>
        <v>35</v>
      </c>
      <c r="M7" s="129">
        <f>+COUNTA(M9:M210)</f>
        <v>35</v>
      </c>
      <c r="N7" s="151" t="str">
        <f>IF( LEN(G7)&gt;1, IF( MID(G7,1,1) = "&lt;", 1, 0), "")</f>
        <v/>
      </c>
    </row>
    <row r="8" spans="2:14">
      <c r="B8" s="138"/>
      <c r="C8" s="139" t="s">
        <v>239</v>
      </c>
      <c r="D8" s="140"/>
      <c r="E8" s="139"/>
      <c r="F8" s="141"/>
      <c r="H8" s="36"/>
      <c r="J8" s="130" t="s">
        <v>27</v>
      </c>
      <c r="K8" s="129">
        <f>+SUM(K9:K210)</f>
        <v>0</v>
      </c>
      <c r="L8" s="129">
        <f>+SUM(L9:L210)</f>
        <v>0</v>
      </c>
      <c r="M8" s="129">
        <f>+SUM(M9:M210)</f>
        <v>0</v>
      </c>
    </row>
    <row r="9" spans="2:14" ht="22.5">
      <c r="B9" s="500">
        <v>1</v>
      </c>
      <c r="C9" s="43" t="s">
        <v>240</v>
      </c>
      <c r="D9" s="143" t="s">
        <v>82</v>
      </c>
      <c r="E9" s="502" t="s">
        <v>241</v>
      </c>
      <c r="F9" s="504" t="s">
        <v>242</v>
      </c>
      <c r="H9" s="36"/>
      <c r="J9" s="152"/>
      <c r="K9" s="131">
        <f>++IF(OR(MID(D9,1,1)="&lt;",D9=""),0,1)</f>
        <v>0</v>
      </c>
      <c r="L9" s="131">
        <f t="shared" ref="L9:M9" si="0">++IF(OR(MID(E9,1,1)="&lt;",E9=""),0,1)</f>
        <v>0</v>
      </c>
      <c r="M9" s="131">
        <f t="shared" si="0"/>
        <v>0</v>
      </c>
    </row>
    <row r="10" spans="2:14" ht="22.5">
      <c r="B10" s="497"/>
      <c r="C10" s="43" t="s">
        <v>243</v>
      </c>
      <c r="D10" s="143" t="s">
        <v>82</v>
      </c>
      <c r="E10" s="498"/>
      <c r="F10" s="499"/>
      <c r="H10" s="36"/>
      <c r="J10" s="152"/>
      <c r="K10" s="131">
        <f t="shared" ref="K10:K15" si="1">++IF(OR(MID(D10,1,1)="&lt;",D10=""),0,1)</f>
        <v>0</v>
      </c>
      <c r="L10" s="135"/>
      <c r="M10" s="135"/>
    </row>
    <row r="11" spans="2:14" ht="22.5">
      <c r="B11" s="497"/>
      <c r="C11" s="43" t="s">
        <v>244</v>
      </c>
      <c r="D11" s="143" t="s">
        <v>82</v>
      </c>
      <c r="E11" s="498"/>
      <c r="F11" s="499"/>
      <c r="H11" s="36"/>
      <c r="J11" s="152"/>
      <c r="K11" s="131">
        <f t="shared" si="1"/>
        <v>0</v>
      </c>
      <c r="L11" s="135"/>
      <c r="M11" s="135"/>
    </row>
    <row r="12" spans="2:14">
      <c r="B12" s="497"/>
      <c r="C12" s="43" t="s">
        <v>245</v>
      </c>
      <c r="D12" s="143" t="s">
        <v>82</v>
      </c>
      <c r="E12" s="498"/>
      <c r="F12" s="499"/>
      <c r="H12" s="36"/>
      <c r="J12" s="152"/>
      <c r="K12" s="131">
        <f t="shared" si="1"/>
        <v>0</v>
      </c>
      <c r="L12" s="135"/>
      <c r="M12" s="135"/>
    </row>
    <row r="13" spans="2:14">
      <c r="B13" s="497"/>
      <c r="C13" s="43" t="s">
        <v>246</v>
      </c>
      <c r="D13" s="143" t="s">
        <v>82</v>
      </c>
      <c r="E13" s="498"/>
      <c r="F13" s="499"/>
      <c r="H13" s="36"/>
      <c r="J13" s="152"/>
      <c r="K13" s="131">
        <f t="shared" si="1"/>
        <v>0</v>
      </c>
      <c r="L13" s="135"/>
      <c r="M13" s="135"/>
    </row>
    <row r="14" spans="2:14" ht="22.5">
      <c r="B14" s="497"/>
      <c r="C14" s="43" t="s">
        <v>247</v>
      </c>
      <c r="D14" s="143" t="s">
        <v>82</v>
      </c>
      <c r="E14" s="498"/>
      <c r="F14" s="499"/>
      <c r="H14" s="36"/>
      <c r="J14" s="152"/>
      <c r="K14" s="131">
        <f t="shared" si="1"/>
        <v>0</v>
      </c>
      <c r="L14" s="135"/>
      <c r="M14" s="135"/>
    </row>
    <row r="15" spans="2:14">
      <c r="B15" s="501"/>
      <c r="C15" s="169" t="s">
        <v>248</v>
      </c>
      <c r="D15" s="145" t="s">
        <v>82</v>
      </c>
      <c r="E15" s="503"/>
      <c r="F15" s="505"/>
      <c r="H15" s="36"/>
      <c r="J15" s="152"/>
      <c r="K15" s="131">
        <f t="shared" si="1"/>
        <v>0</v>
      </c>
      <c r="L15" s="135"/>
      <c r="M15" s="135"/>
    </row>
    <row r="16" spans="2:14">
      <c r="B16" s="138"/>
      <c r="C16" s="139" t="s">
        <v>249</v>
      </c>
      <c r="D16" s="140"/>
      <c r="E16" s="139"/>
      <c r="F16" s="141"/>
      <c r="H16" s="36"/>
      <c r="J16" s="152"/>
      <c r="K16" s="135"/>
      <c r="L16" s="135"/>
      <c r="M16" s="135"/>
    </row>
    <row r="17" spans="2:13">
      <c r="B17" s="506">
        <v>2</v>
      </c>
      <c r="C17" s="43" t="s">
        <v>250</v>
      </c>
      <c r="D17" s="143" t="s">
        <v>82</v>
      </c>
      <c r="E17" s="502" t="s">
        <v>241</v>
      </c>
      <c r="F17" s="504" t="s">
        <v>251</v>
      </c>
      <c r="H17" s="36"/>
      <c r="J17" s="152"/>
      <c r="K17" s="131">
        <f t="shared" ref="K17:K21" si="2">++IF(OR(MID(D17,1,1)="&lt;",D17=""),0,1)</f>
        <v>0</v>
      </c>
      <c r="L17" s="131">
        <f t="shared" ref="L17" si="3">++IF(OR(MID(E17,1,1)="&lt;",E17=""),0,1)</f>
        <v>0</v>
      </c>
      <c r="M17" s="131">
        <f t="shared" ref="M17" si="4">++IF(OR(MID(F17,1,1)="&lt;",F17=""),0,1)</f>
        <v>0</v>
      </c>
    </row>
    <row r="18" spans="2:13" ht="22.5">
      <c r="B18" s="507"/>
      <c r="C18" s="43" t="s">
        <v>252</v>
      </c>
      <c r="D18" s="143" t="s">
        <v>82</v>
      </c>
      <c r="E18" s="498"/>
      <c r="F18" s="499"/>
      <c r="H18" s="36"/>
      <c r="J18" s="152"/>
      <c r="K18" s="131">
        <f t="shared" si="2"/>
        <v>0</v>
      </c>
      <c r="L18" s="135"/>
      <c r="M18" s="135"/>
    </row>
    <row r="19" spans="2:13">
      <c r="B19" s="507"/>
      <c r="C19" s="43" t="s">
        <v>253</v>
      </c>
      <c r="D19" s="143" t="s">
        <v>82</v>
      </c>
      <c r="E19" s="498"/>
      <c r="F19" s="499"/>
      <c r="H19" s="36"/>
      <c r="J19" s="152"/>
      <c r="K19" s="131">
        <f t="shared" si="2"/>
        <v>0</v>
      </c>
      <c r="L19" s="135"/>
      <c r="M19" s="135"/>
    </row>
    <row r="20" spans="2:13">
      <c r="B20" s="507"/>
      <c r="C20" s="43" t="s">
        <v>254</v>
      </c>
      <c r="D20" s="143" t="s">
        <v>82</v>
      </c>
      <c r="E20" s="498"/>
      <c r="F20" s="499"/>
      <c r="H20" s="36"/>
      <c r="J20" s="152"/>
      <c r="K20" s="131">
        <f t="shared" si="2"/>
        <v>0</v>
      </c>
      <c r="L20" s="135"/>
      <c r="M20" s="135"/>
    </row>
    <row r="21" spans="2:13">
      <c r="B21" s="508"/>
      <c r="C21" s="169" t="s">
        <v>255</v>
      </c>
      <c r="D21" s="145" t="s">
        <v>82</v>
      </c>
      <c r="E21" s="503"/>
      <c r="F21" s="505"/>
      <c r="H21" s="36"/>
      <c r="J21" s="152"/>
      <c r="K21" s="131">
        <f t="shared" si="2"/>
        <v>0</v>
      </c>
      <c r="L21" s="135"/>
      <c r="M21" s="135"/>
    </row>
    <row r="22" spans="2:13">
      <c r="B22" s="138"/>
      <c r="C22" s="139" t="s">
        <v>256</v>
      </c>
      <c r="D22" s="140"/>
      <c r="E22" s="139"/>
      <c r="F22" s="141"/>
      <c r="H22" s="36"/>
      <c r="J22" s="152"/>
      <c r="K22" s="135"/>
      <c r="L22" s="135"/>
      <c r="M22" s="135"/>
    </row>
    <row r="23" spans="2:13">
      <c r="B23" s="497">
        <v>3</v>
      </c>
      <c r="C23" s="154" t="s">
        <v>257</v>
      </c>
      <c r="D23" s="143" t="s">
        <v>82</v>
      </c>
      <c r="E23" s="498" t="s">
        <v>241</v>
      </c>
      <c r="F23" s="504" t="s">
        <v>251</v>
      </c>
      <c r="H23" s="36"/>
      <c r="J23" s="152"/>
      <c r="K23" s="131">
        <f t="shared" ref="K23:K27" si="5">++IF(OR(MID(D23,1,1)="&lt;",D23=""),0,1)</f>
        <v>0</v>
      </c>
      <c r="L23" s="131">
        <f t="shared" ref="L23" si="6">++IF(OR(MID(E23,1,1)="&lt;",E23=""),0,1)</f>
        <v>0</v>
      </c>
      <c r="M23" s="131">
        <f t="shared" ref="M23" si="7">++IF(OR(MID(F23,1,1)="&lt;",F23=""),0,1)</f>
        <v>0</v>
      </c>
    </row>
    <row r="24" spans="2:13">
      <c r="B24" s="497"/>
      <c r="C24" s="43" t="s">
        <v>258</v>
      </c>
      <c r="D24" s="143" t="s">
        <v>82</v>
      </c>
      <c r="E24" s="498"/>
      <c r="F24" s="499"/>
      <c r="H24" s="36"/>
      <c r="J24" s="152"/>
      <c r="K24" s="131">
        <f t="shared" si="5"/>
        <v>0</v>
      </c>
      <c r="L24" s="135"/>
      <c r="M24" s="135"/>
    </row>
    <row r="25" spans="2:13">
      <c r="B25" s="497"/>
      <c r="C25" s="43" t="s">
        <v>259</v>
      </c>
      <c r="D25" s="143" t="s">
        <v>82</v>
      </c>
      <c r="E25" s="498"/>
      <c r="F25" s="499"/>
      <c r="H25" s="36"/>
      <c r="J25" s="152"/>
      <c r="K25" s="131">
        <f t="shared" si="5"/>
        <v>0</v>
      </c>
      <c r="L25" s="135"/>
      <c r="M25" s="135"/>
    </row>
    <row r="26" spans="2:13">
      <c r="B26" s="497"/>
      <c r="C26" s="43" t="s">
        <v>260</v>
      </c>
      <c r="D26" s="143" t="s">
        <v>82</v>
      </c>
      <c r="E26" s="498"/>
      <c r="F26" s="499"/>
      <c r="H26" s="36"/>
      <c r="J26" s="152"/>
      <c r="K26" s="131">
        <f t="shared" si="5"/>
        <v>0</v>
      </c>
      <c r="L26" s="135"/>
      <c r="M26" s="135"/>
    </row>
    <row r="27" spans="2:13">
      <c r="B27" s="501"/>
      <c r="C27" s="169" t="s">
        <v>261</v>
      </c>
      <c r="D27" s="145" t="s">
        <v>82</v>
      </c>
      <c r="E27" s="503"/>
      <c r="F27" s="505"/>
      <c r="H27" s="36"/>
      <c r="J27" s="152"/>
      <c r="K27" s="131">
        <f t="shared" si="5"/>
        <v>0</v>
      </c>
      <c r="L27" s="135"/>
      <c r="M27" s="135"/>
    </row>
    <row r="28" spans="2:13">
      <c r="B28" s="133"/>
      <c r="C28" s="134" t="s">
        <v>262</v>
      </c>
      <c r="D28" s="136"/>
      <c r="E28" s="137"/>
      <c r="F28" s="34"/>
      <c r="H28" s="36"/>
      <c r="J28" s="152"/>
      <c r="K28" s="135"/>
      <c r="L28" s="135"/>
      <c r="M28" s="135"/>
    </row>
    <row r="29" spans="2:13">
      <c r="B29" s="138"/>
      <c r="C29" s="139" t="s">
        <v>263</v>
      </c>
      <c r="D29" s="140"/>
      <c r="E29" s="139"/>
      <c r="F29" s="141"/>
      <c r="H29" s="36"/>
      <c r="J29" s="152"/>
      <c r="K29" s="135"/>
      <c r="L29" s="135"/>
      <c r="M29" s="135"/>
    </row>
    <row r="30" spans="2:13" ht="22.5">
      <c r="B30" s="497">
        <v>4</v>
      </c>
      <c r="C30" s="43" t="s">
        <v>264</v>
      </c>
      <c r="D30" s="143" t="s">
        <v>82</v>
      </c>
      <c r="E30" s="498" t="s">
        <v>241</v>
      </c>
      <c r="F30" s="499" t="s">
        <v>251</v>
      </c>
      <c r="H30" s="36"/>
      <c r="J30" s="152"/>
      <c r="K30" s="131">
        <f t="shared" ref="K30:K33" si="8">++IF(OR(MID(D30,1,1)="&lt;",D30=""),0,1)</f>
        <v>0</v>
      </c>
      <c r="L30" s="131">
        <f t="shared" ref="L30" si="9">++IF(OR(MID(E30,1,1)="&lt;",E30=""),0,1)</f>
        <v>0</v>
      </c>
      <c r="M30" s="131">
        <f t="shared" ref="M30" si="10">++IF(OR(MID(F30,1,1)="&lt;",F30=""),0,1)</f>
        <v>0</v>
      </c>
    </row>
    <row r="31" spans="2:13" ht="22.5">
      <c r="B31" s="497"/>
      <c r="C31" s="43" t="s">
        <v>265</v>
      </c>
      <c r="D31" s="143" t="s">
        <v>82</v>
      </c>
      <c r="E31" s="498"/>
      <c r="F31" s="499"/>
      <c r="H31" s="36"/>
      <c r="J31" s="152"/>
      <c r="K31" s="131">
        <f t="shared" si="8"/>
        <v>0</v>
      </c>
      <c r="L31" s="135"/>
      <c r="M31" s="135"/>
    </row>
    <row r="32" spans="2:13" ht="22.5">
      <c r="B32" s="497"/>
      <c r="C32" s="43" t="s">
        <v>266</v>
      </c>
      <c r="D32" s="143" t="s">
        <v>82</v>
      </c>
      <c r="E32" s="498"/>
      <c r="F32" s="499"/>
      <c r="H32" s="36"/>
      <c r="J32" s="152"/>
      <c r="K32" s="131">
        <f t="shared" si="8"/>
        <v>0</v>
      </c>
      <c r="L32" s="135"/>
      <c r="M32" s="135"/>
    </row>
    <row r="33" spans="2:13" ht="22.5">
      <c r="B33" s="501"/>
      <c r="C33" s="169" t="s">
        <v>267</v>
      </c>
      <c r="D33" s="145" t="s">
        <v>82</v>
      </c>
      <c r="E33" s="503"/>
      <c r="F33" s="505"/>
      <c r="H33" s="36"/>
      <c r="J33" s="152"/>
      <c r="K33" s="131">
        <f t="shared" si="8"/>
        <v>0</v>
      </c>
      <c r="L33" s="135"/>
      <c r="M33" s="135"/>
    </row>
    <row r="34" spans="2:13">
      <c r="B34" s="138"/>
      <c r="C34" s="139" t="s">
        <v>268</v>
      </c>
      <c r="D34" s="140"/>
      <c r="E34" s="139"/>
      <c r="F34" s="141"/>
      <c r="H34" s="36"/>
      <c r="J34" s="152"/>
      <c r="K34" s="135"/>
      <c r="L34" s="135"/>
      <c r="M34" s="135"/>
    </row>
    <row r="35" spans="2:13" ht="22.5">
      <c r="B35" s="497">
        <v>5</v>
      </c>
      <c r="C35" s="43" t="s">
        <v>269</v>
      </c>
      <c r="D35" s="143" t="s">
        <v>82</v>
      </c>
      <c r="E35" s="498" t="s">
        <v>241</v>
      </c>
      <c r="F35" s="499" t="s">
        <v>251</v>
      </c>
      <c r="H35" s="36"/>
      <c r="J35" s="152"/>
      <c r="K35" s="131">
        <f t="shared" ref="K35:K38" si="11">++IF(OR(MID(D35,1,1)="&lt;",D35=""),0,1)</f>
        <v>0</v>
      </c>
      <c r="L35" s="131">
        <f t="shared" ref="L35" si="12">++IF(OR(MID(E35,1,1)="&lt;",E35=""),0,1)</f>
        <v>0</v>
      </c>
      <c r="M35" s="131">
        <f t="shared" ref="M35" si="13">++IF(OR(MID(F35,1,1)="&lt;",F35=""),0,1)</f>
        <v>0</v>
      </c>
    </row>
    <row r="36" spans="2:13">
      <c r="B36" s="497"/>
      <c r="C36" s="43" t="s">
        <v>270</v>
      </c>
      <c r="D36" s="143" t="s">
        <v>82</v>
      </c>
      <c r="E36" s="498"/>
      <c r="F36" s="499"/>
      <c r="H36" s="36"/>
      <c r="J36" s="152"/>
      <c r="K36" s="131">
        <f t="shared" si="11"/>
        <v>0</v>
      </c>
      <c r="L36" s="135"/>
      <c r="M36" s="135"/>
    </row>
    <row r="37" spans="2:13" ht="22.5">
      <c r="B37" s="497"/>
      <c r="C37" s="43" t="s">
        <v>271</v>
      </c>
      <c r="D37" s="143" t="s">
        <v>82</v>
      </c>
      <c r="E37" s="498"/>
      <c r="F37" s="499"/>
      <c r="H37" s="36"/>
      <c r="J37" s="152"/>
      <c r="K37" s="131">
        <f t="shared" si="11"/>
        <v>0</v>
      </c>
      <c r="L37" s="135"/>
      <c r="M37" s="135"/>
    </row>
    <row r="38" spans="2:13" ht="22.5">
      <c r="B38" s="501"/>
      <c r="C38" s="169" t="s">
        <v>272</v>
      </c>
      <c r="D38" s="145" t="s">
        <v>82</v>
      </c>
      <c r="E38" s="503"/>
      <c r="F38" s="505"/>
      <c r="H38" s="36"/>
      <c r="J38" s="152"/>
      <c r="K38" s="131">
        <f t="shared" si="11"/>
        <v>0</v>
      </c>
      <c r="L38" s="135"/>
      <c r="M38" s="135"/>
    </row>
    <row r="39" spans="2:13">
      <c r="B39" s="138"/>
      <c r="C39" s="139" t="s">
        <v>273</v>
      </c>
      <c r="D39" s="140"/>
      <c r="E39" s="139"/>
      <c r="F39" s="141"/>
      <c r="H39" s="36"/>
      <c r="J39" s="152"/>
      <c r="K39" s="135"/>
      <c r="L39" s="135"/>
      <c r="M39" s="135"/>
    </row>
    <row r="40" spans="2:13" ht="22.5">
      <c r="B40" s="497">
        <v>6</v>
      </c>
      <c r="C40" s="43" t="s">
        <v>274</v>
      </c>
      <c r="D40" s="143" t="s">
        <v>82</v>
      </c>
      <c r="E40" s="498" t="s">
        <v>241</v>
      </c>
      <c r="F40" s="499" t="s">
        <v>275</v>
      </c>
      <c r="H40" s="36"/>
      <c r="J40" s="152"/>
      <c r="K40" s="131">
        <f t="shared" ref="K40:K52" si="14">++IF(OR(MID(D40,1,1)="&lt;",D40=""),0,1)</f>
        <v>0</v>
      </c>
      <c r="L40" s="131">
        <f t="shared" ref="L40" si="15">++IF(OR(MID(E40,1,1)="&lt;",E40=""),0,1)</f>
        <v>0</v>
      </c>
      <c r="M40" s="131">
        <f t="shared" ref="M40" si="16">++IF(OR(MID(F40,1,1)="&lt;",F40=""),0,1)</f>
        <v>0</v>
      </c>
    </row>
    <row r="41" spans="2:13" ht="25.35" customHeight="1">
      <c r="B41" s="497"/>
      <c r="C41" s="43" t="s">
        <v>276</v>
      </c>
      <c r="D41" s="143" t="s">
        <v>82</v>
      </c>
      <c r="E41" s="498"/>
      <c r="F41" s="499"/>
      <c r="H41" s="36"/>
      <c r="J41" s="152"/>
      <c r="K41" s="131">
        <f t="shared" si="14"/>
        <v>0</v>
      </c>
      <c r="L41" s="135"/>
      <c r="M41" s="135"/>
    </row>
    <row r="42" spans="2:13" ht="22.5">
      <c r="B42" s="497"/>
      <c r="C42" s="43" t="s">
        <v>277</v>
      </c>
      <c r="D42" s="143" t="s">
        <v>82</v>
      </c>
      <c r="E42" s="498"/>
      <c r="F42" s="499"/>
      <c r="H42" s="36"/>
      <c r="J42" s="152"/>
      <c r="K42" s="131">
        <f t="shared" si="14"/>
        <v>0</v>
      </c>
      <c r="L42" s="135"/>
      <c r="M42" s="135"/>
    </row>
    <row r="43" spans="2:13">
      <c r="B43" s="497"/>
      <c r="C43" s="43" t="s">
        <v>278</v>
      </c>
      <c r="D43" s="143" t="s">
        <v>82</v>
      </c>
      <c r="E43" s="498"/>
      <c r="F43" s="499"/>
      <c r="H43" s="36"/>
      <c r="J43" s="152"/>
      <c r="K43" s="131"/>
      <c r="L43" s="135"/>
      <c r="M43" s="135"/>
    </row>
    <row r="44" spans="2:13">
      <c r="B44" s="497"/>
      <c r="C44" s="43" t="s">
        <v>279</v>
      </c>
      <c r="D44" s="143" t="s">
        <v>82</v>
      </c>
      <c r="E44" s="498"/>
      <c r="F44" s="499"/>
      <c r="H44" s="36"/>
      <c r="J44" s="152"/>
      <c r="K44" s="131">
        <f t="shared" si="14"/>
        <v>0</v>
      </c>
      <c r="L44" s="135"/>
      <c r="M44" s="135"/>
    </row>
    <row r="45" spans="2:13" ht="22.5">
      <c r="B45" s="497"/>
      <c r="C45" s="43" t="s">
        <v>280</v>
      </c>
      <c r="D45" s="143" t="s">
        <v>82</v>
      </c>
      <c r="E45" s="498"/>
      <c r="F45" s="499"/>
      <c r="H45" s="36"/>
      <c r="J45" s="152"/>
      <c r="K45" s="131"/>
      <c r="L45" s="135"/>
      <c r="M45" s="135"/>
    </row>
    <row r="46" spans="2:13">
      <c r="B46" s="497"/>
      <c r="C46" s="43" t="s">
        <v>281</v>
      </c>
      <c r="D46" s="143" t="s">
        <v>82</v>
      </c>
      <c r="E46" s="498"/>
      <c r="F46" s="499"/>
      <c r="H46" s="36"/>
      <c r="J46" s="152"/>
      <c r="K46" s="131">
        <f t="shared" si="14"/>
        <v>0</v>
      </c>
      <c r="L46" s="135"/>
      <c r="M46" s="135"/>
    </row>
    <row r="47" spans="2:13" ht="22.5">
      <c r="B47" s="497"/>
      <c r="C47" s="43" t="s">
        <v>282</v>
      </c>
      <c r="D47" s="143" t="s">
        <v>82</v>
      </c>
      <c r="E47" s="498"/>
      <c r="F47" s="499"/>
      <c r="H47" s="36"/>
      <c r="J47" s="152"/>
      <c r="K47" s="131">
        <f t="shared" si="14"/>
        <v>0</v>
      </c>
      <c r="L47" s="135"/>
      <c r="M47" s="135"/>
    </row>
    <row r="48" spans="2:13" ht="22.5">
      <c r="B48" s="497"/>
      <c r="C48" s="43" t="s">
        <v>283</v>
      </c>
      <c r="D48" s="143" t="s">
        <v>82</v>
      </c>
      <c r="E48" s="498"/>
      <c r="F48" s="499"/>
      <c r="H48" s="36"/>
      <c r="J48" s="152"/>
      <c r="K48" s="131">
        <f t="shared" si="14"/>
        <v>0</v>
      </c>
      <c r="L48" s="135"/>
      <c r="M48" s="135"/>
    </row>
    <row r="49" spans="2:13">
      <c r="B49" s="497"/>
      <c r="C49" s="43" t="s">
        <v>284</v>
      </c>
      <c r="D49" s="143" t="s">
        <v>82</v>
      </c>
      <c r="E49" s="498"/>
      <c r="F49" s="499"/>
      <c r="H49" s="36"/>
      <c r="J49" s="152"/>
      <c r="K49" s="131">
        <f t="shared" si="14"/>
        <v>0</v>
      </c>
      <c r="L49" s="135"/>
      <c r="M49" s="135"/>
    </row>
    <row r="50" spans="2:13" ht="52.35" customHeight="1">
      <c r="B50" s="497"/>
      <c r="C50" s="196" t="s">
        <v>285</v>
      </c>
      <c r="D50" s="156" t="s">
        <v>82</v>
      </c>
      <c r="E50" s="498"/>
      <c r="F50" s="499"/>
      <c r="H50" s="36"/>
      <c r="J50" s="152"/>
      <c r="K50" s="131">
        <f t="shared" si="14"/>
        <v>0</v>
      </c>
      <c r="L50" s="135"/>
      <c r="M50" s="135"/>
    </row>
    <row r="51" spans="2:13">
      <c r="B51" s="509"/>
      <c r="C51" s="43" t="s">
        <v>286</v>
      </c>
      <c r="D51" s="143" t="s">
        <v>82</v>
      </c>
      <c r="E51" s="510"/>
      <c r="F51" s="511"/>
      <c r="H51" s="36"/>
      <c r="J51" s="152"/>
      <c r="K51" s="131"/>
      <c r="L51" s="135"/>
      <c r="M51" s="135"/>
    </row>
    <row r="52" spans="2:13" ht="33.75">
      <c r="B52" s="501"/>
      <c r="C52" s="216" t="s">
        <v>287</v>
      </c>
      <c r="D52" s="215" t="s">
        <v>82</v>
      </c>
      <c r="E52" s="503"/>
      <c r="F52" s="505"/>
      <c r="H52" s="36"/>
      <c r="J52" s="152"/>
      <c r="K52" s="131">
        <f t="shared" si="14"/>
        <v>0</v>
      </c>
      <c r="L52" s="135"/>
      <c r="M52" s="135"/>
    </row>
    <row r="53" spans="2:13">
      <c r="B53" s="133"/>
      <c r="C53" s="134" t="s">
        <v>288</v>
      </c>
      <c r="D53" s="136"/>
      <c r="E53" s="137"/>
      <c r="F53" s="34"/>
      <c r="H53" s="36"/>
      <c r="J53" s="152"/>
      <c r="K53" s="135"/>
      <c r="L53" s="135"/>
      <c r="M53" s="135"/>
    </row>
    <row r="54" spans="2:13">
      <c r="B54" s="138"/>
      <c r="C54" s="139" t="s">
        <v>289</v>
      </c>
      <c r="D54" s="140"/>
      <c r="E54" s="139"/>
      <c r="F54" s="141"/>
      <c r="H54" s="36"/>
      <c r="J54" s="152"/>
      <c r="K54" s="135"/>
      <c r="L54" s="135"/>
      <c r="M54" s="135"/>
    </row>
    <row r="55" spans="2:13" ht="33.75">
      <c r="B55" s="497">
        <v>7</v>
      </c>
      <c r="C55" s="142" t="s">
        <v>290</v>
      </c>
      <c r="D55" s="143" t="s">
        <v>82</v>
      </c>
      <c r="E55" s="498" t="s">
        <v>241</v>
      </c>
      <c r="F55" s="499" t="s">
        <v>251</v>
      </c>
      <c r="H55" s="36"/>
      <c r="J55" s="152"/>
      <c r="K55" s="131">
        <f t="shared" ref="K55:K58" si="17">++IF(OR(MID(D55,1,1)="&lt;",D55=""),0,1)</f>
        <v>0</v>
      </c>
      <c r="L55" s="131">
        <f t="shared" ref="L55" si="18">++IF(OR(MID(E55,1,1)="&lt;",E55=""),0,1)</f>
        <v>0</v>
      </c>
      <c r="M55" s="131">
        <f t="shared" ref="M55" si="19">++IF(OR(MID(F55,1,1)="&lt;",F55=""),0,1)</f>
        <v>0</v>
      </c>
    </row>
    <row r="56" spans="2:13" ht="33.75">
      <c r="B56" s="497"/>
      <c r="C56" s="142" t="s">
        <v>291</v>
      </c>
      <c r="D56" s="143" t="s">
        <v>82</v>
      </c>
      <c r="E56" s="498"/>
      <c r="F56" s="499"/>
      <c r="H56" s="36"/>
      <c r="J56" s="152"/>
      <c r="K56" s="131">
        <f t="shared" si="17"/>
        <v>0</v>
      </c>
      <c r="L56" s="135"/>
      <c r="M56" s="135"/>
    </row>
    <row r="57" spans="2:13">
      <c r="B57" s="497"/>
      <c r="C57" s="142" t="s">
        <v>292</v>
      </c>
      <c r="D57" s="143" t="s">
        <v>82</v>
      </c>
      <c r="E57" s="498"/>
      <c r="F57" s="499"/>
      <c r="H57" s="36"/>
      <c r="J57" s="152"/>
      <c r="K57" s="131">
        <f t="shared" si="17"/>
        <v>0</v>
      </c>
      <c r="L57" s="135"/>
      <c r="M57" s="135"/>
    </row>
    <row r="58" spans="2:13">
      <c r="B58" s="497"/>
      <c r="C58" s="142" t="s">
        <v>293</v>
      </c>
      <c r="D58" s="143" t="s">
        <v>82</v>
      </c>
      <c r="E58" s="498"/>
      <c r="F58" s="499"/>
      <c r="H58" s="36"/>
      <c r="J58" s="152"/>
      <c r="K58" s="131">
        <f t="shared" si="17"/>
        <v>0</v>
      </c>
      <c r="L58" s="135"/>
      <c r="M58" s="135"/>
    </row>
    <row r="59" spans="2:13">
      <c r="B59" s="138"/>
      <c r="C59" s="139" t="s">
        <v>294</v>
      </c>
      <c r="D59" s="140"/>
      <c r="E59" s="139"/>
      <c r="F59" s="141"/>
      <c r="H59" s="36"/>
      <c r="J59" s="152"/>
      <c r="K59" s="135"/>
      <c r="L59" s="135"/>
      <c r="M59" s="135"/>
    </row>
    <row r="60" spans="2:13">
      <c r="B60" s="497">
        <v>8</v>
      </c>
      <c r="C60" s="43" t="s">
        <v>295</v>
      </c>
      <c r="D60" s="143" t="s">
        <v>82</v>
      </c>
      <c r="E60" s="498" t="s">
        <v>241</v>
      </c>
      <c r="F60" s="499" t="s">
        <v>251</v>
      </c>
      <c r="H60" s="36"/>
      <c r="J60" s="152"/>
      <c r="K60" s="131">
        <f t="shared" ref="K60:K66" si="20">++IF(OR(MID(D60,1,1)="&lt;",D60=""),0,1)</f>
        <v>0</v>
      </c>
      <c r="L60" s="131">
        <f t="shared" ref="L60" si="21">++IF(OR(MID(E60,1,1)="&lt;",E60=""),0,1)</f>
        <v>0</v>
      </c>
      <c r="M60" s="131">
        <f t="shared" ref="M60" si="22">++IF(OR(MID(F60,1,1)="&lt;",F60=""),0,1)</f>
        <v>0</v>
      </c>
    </row>
    <row r="61" spans="2:13">
      <c r="B61" s="497"/>
      <c r="C61" s="43" t="s">
        <v>296</v>
      </c>
      <c r="D61" s="143" t="s">
        <v>82</v>
      </c>
      <c r="E61" s="498"/>
      <c r="F61" s="499"/>
      <c r="H61" s="36"/>
      <c r="J61" s="152"/>
      <c r="K61" s="131">
        <f t="shared" si="20"/>
        <v>0</v>
      </c>
      <c r="L61" s="135"/>
      <c r="M61" s="135"/>
    </row>
    <row r="62" spans="2:13">
      <c r="B62" s="497"/>
      <c r="C62" s="43" t="s">
        <v>297</v>
      </c>
      <c r="D62" s="143" t="s">
        <v>82</v>
      </c>
      <c r="E62" s="498"/>
      <c r="F62" s="499"/>
      <c r="H62" s="36"/>
      <c r="J62" s="152"/>
      <c r="K62" s="131">
        <f t="shared" si="20"/>
        <v>0</v>
      </c>
      <c r="L62" s="135"/>
      <c r="M62" s="135"/>
    </row>
    <row r="63" spans="2:13">
      <c r="B63" s="497"/>
      <c r="C63" s="43" t="s">
        <v>298</v>
      </c>
      <c r="D63" s="143" t="s">
        <v>82</v>
      </c>
      <c r="E63" s="498"/>
      <c r="F63" s="499"/>
      <c r="H63" s="36"/>
      <c r="J63" s="152"/>
      <c r="K63" s="131">
        <f t="shared" si="20"/>
        <v>0</v>
      </c>
      <c r="L63" s="135"/>
      <c r="M63" s="135"/>
    </row>
    <row r="64" spans="2:13" ht="33.75">
      <c r="B64" s="497"/>
      <c r="C64" s="43" t="s">
        <v>299</v>
      </c>
      <c r="D64" s="143" t="s">
        <v>82</v>
      </c>
      <c r="E64" s="498"/>
      <c r="F64" s="499"/>
      <c r="H64" s="36"/>
      <c r="J64" s="152"/>
      <c r="K64" s="131">
        <f t="shared" si="20"/>
        <v>0</v>
      </c>
      <c r="L64" s="135"/>
      <c r="M64" s="135"/>
    </row>
    <row r="65" spans="2:13">
      <c r="B65" s="497"/>
      <c r="C65" s="43" t="s">
        <v>300</v>
      </c>
      <c r="D65" s="143" t="s">
        <v>82</v>
      </c>
      <c r="E65" s="498"/>
      <c r="F65" s="499"/>
      <c r="H65" s="36"/>
      <c r="J65" s="152"/>
      <c r="K65" s="131">
        <f t="shared" si="20"/>
        <v>0</v>
      </c>
      <c r="L65" s="135"/>
      <c r="M65" s="135"/>
    </row>
    <row r="66" spans="2:13">
      <c r="B66" s="501"/>
      <c r="C66" s="169" t="s">
        <v>301</v>
      </c>
      <c r="D66" s="145" t="s">
        <v>82</v>
      </c>
      <c r="E66" s="503"/>
      <c r="F66" s="505"/>
      <c r="H66" s="36"/>
      <c r="J66" s="152"/>
      <c r="K66" s="131">
        <f t="shared" si="20"/>
        <v>0</v>
      </c>
      <c r="L66" s="135"/>
      <c r="M66" s="135"/>
    </row>
    <row r="67" spans="2:13">
      <c r="B67" s="138"/>
      <c r="C67" s="139" t="s">
        <v>302</v>
      </c>
      <c r="D67" s="140"/>
      <c r="E67" s="139"/>
      <c r="F67" s="141"/>
      <c r="H67" s="36"/>
      <c r="J67" s="152"/>
      <c r="K67" s="135"/>
      <c r="L67" s="135"/>
      <c r="M67" s="135"/>
    </row>
    <row r="68" spans="2:13">
      <c r="B68" s="497">
        <v>9</v>
      </c>
      <c r="C68" s="43" t="s">
        <v>303</v>
      </c>
      <c r="D68" s="143" t="s">
        <v>82</v>
      </c>
      <c r="E68" s="498" t="s">
        <v>241</v>
      </c>
      <c r="F68" s="499" t="s">
        <v>251</v>
      </c>
      <c r="H68" s="36"/>
      <c r="J68" s="152"/>
      <c r="K68" s="131">
        <f t="shared" ref="K68:K70" si="23">++IF(OR(MID(D68,1,1)="&lt;",D68=""),0,1)</f>
        <v>0</v>
      </c>
      <c r="L68" s="131">
        <f t="shared" ref="L68" si="24">++IF(OR(MID(E68,1,1)="&lt;",E68=""),0,1)</f>
        <v>0</v>
      </c>
      <c r="M68" s="131">
        <f t="shared" ref="M68" si="25">++IF(OR(MID(F68,1,1)="&lt;",F68=""),0,1)</f>
        <v>0</v>
      </c>
    </row>
    <row r="69" spans="2:13" ht="22.5">
      <c r="B69" s="497"/>
      <c r="C69" s="43" t="s">
        <v>304</v>
      </c>
      <c r="D69" s="143" t="s">
        <v>82</v>
      </c>
      <c r="E69" s="498"/>
      <c r="F69" s="499"/>
      <c r="H69" s="36"/>
      <c r="J69" s="152"/>
      <c r="K69" s="131">
        <f t="shared" si="23"/>
        <v>0</v>
      </c>
      <c r="L69" s="135"/>
      <c r="M69" s="135"/>
    </row>
    <row r="70" spans="2:13">
      <c r="B70" s="501"/>
      <c r="C70" s="169" t="s">
        <v>305</v>
      </c>
      <c r="D70" s="145" t="s">
        <v>82</v>
      </c>
      <c r="E70" s="503"/>
      <c r="F70" s="505"/>
      <c r="H70" s="36"/>
      <c r="J70" s="152"/>
      <c r="K70" s="131">
        <f t="shared" si="23"/>
        <v>0</v>
      </c>
      <c r="L70" s="135"/>
      <c r="M70" s="135"/>
    </row>
    <row r="71" spans="2:13">
      <c r="B71" s="138"/>
      <c r="C71" s="139" t="s">
        <v>306</v>
      </c>
      <c r="D71" s="140"/>
      <c r="E71" s="139"/>
      <c r="F71" s="141"/>
      <c r="H71" s="36"/>
      <c r="J71" s="152"/>
      <c r="K71" s="135"/>
      <c r="L71" s="135"/>
      <c r="M71" s="135"/>
    </row>
    <row r="72" spans="2:13">
      <c r="B72" s="497">
        <v>10</v>
      </c>
      <c r="C72" s="142" t="s">
        <v>307</v>
      </c>
      <c r="D72" s="143" t="s">
        <v>82</v>
      </c>
      <c r="E72" s="498" t="s">
        <v>241</v>
      </c>
      <c r="F72" s="499" t="s">
        <v>251</v>
      </c>
      <c r="H72" s="36"/>
      <c r="J72" s="152"/>
      <c r="K72" s="131">
        <f t="shared" ref="K72:K75" si="26">++IF(OR(MID(D72,1,1)="&lt;",D72=""),0,1)</f>
        <v>0</v>
      </c>
      <c r="L72" s="131">
        <f t="shared" ref="L72" si="27">++IF(OR(MID(E72,1,1)="&lt;",E72=""),0,1)</f>
        <v>0</v>
      </c>
      <c r="M72" s="131">
        <f t="shared" ref="M72" si="28">++IF(OR(MID(F72,1,1)="&lt;",F72=""),0,1)</f>
        <v>0</v>
      </c>
    </row>
    <row r="73" spans="2:13">
      <c r="B73" s="497"/>
      <c r="C73" s="142" t="s">
        <v>308</v>
      </c>
      <c r="D73" s="143" t="s">
        <v>82</v>
      </c>
      <c r="E73" s="498"/>
      <c r="F73" s="499"/>
      <c r="H73" s="36"/>
      <c r="J73" s="152"/>
      <c r="K73" s="131">
        <f t="shared" si="26"/>
        <v>0</v>
      </c>
      <c r="L73" s="135"/>
      <c r="M73" s="135"/>
    </row>
    <row r="74" spans="2:13">
      <c r="B74" s="497"/>
      <c r="C74" s="142" t="s">
        <v>309</v>
      </c>
      <c r="D74" s="143" t="s">
        <v>82</v>
      </c>
      <c r="E74" s="498"/>
      <c r="F74" s="499"/>
      <c r="H74" s="36"/>
      <c r="J74" s="152"/>
      <c r="K74" s="131">
        <f t="shared" si="26"/>
        <v>0</v>
      </c>
      <c r="L74" s="135"/>
      <c r="M74" s="135"/>
    </row>
    <row r="75" spans="2:13">
      <c r="B75" s="501"/>
      <c r="C75" s="144" t="s">
        <v>310</v>
      </c>
      <c r="D75" s="145" t="s">
        <v>82</v>
      </c>
      <c r="E75" s="503"/>
      <c r="F75" s="505"/>
      <c r="H75" s="36"/>
      <c r="J75" s="152"/>
      <c r="K75" s="131">
        <f t="shared" si="26"/>
        <v>0</v>
      </c>
      <c r="L75" s="135"/>
      <c r="M75" s="135"/>
    </row>
    <row r="76" spans="2:13">
      <c r="B76" s="133"/>
      <c r="C76" s="134" t="s">
        <v>311</v>
      </c>
      <c r="D76" s="136"/>
      <c r="E76" s="137"/>
      <c r="F76" s="34"/>
      <c r="H76" s="36"/>
      <c r="J76" s="152"/>
      <c r="K76" s="135"/>
      <c r="L76" s="135"/>
      <c r="M76" s="135"/>
    </row>
    <row r="77" spans="2:13">
      <c r="B77" s="138"/>
      <c r="C77" s="139" t="s">
        <v>312</v>
      </c>
      <c r="D77" s="140"/>
      <c r="E77" s="139"/>
      <c r="F77" s="141"/>
      <c r="H77" s="36"/>
      <c r="J77" s="152"/>
      <c r="K77" s="135"/>
      <c r="L77" s="135"/>
      <c r="M77" s="135"/>
    </row>
    <row r="78" spans="2:13">
      <c r="B78" s="497">
        <v>11</v>
      </c>
      <c r="C78" s="142" t="s">
        <v>313</v>
      </c>
      <c r="D78" s="143" t="s">
        <v>82</v>
      </c>
      <c r="E78" s="498" t="s">
        <v>241</v>
      </c>
      <c r="F78" s="499" t="s">
        <v>251</v>
      </c>
      <c r="H78" s="36"/>
      <c r="J78" s="152"/>
      <c r="K78" s="131">
        <f t="shared" ref="K78:K80" si="29">++IF(OR(MID(D78,1,1)="&lt;",D78=""),0,1)</f>
        <v>0</v>
      </c>
      <c r="L78" s="131">
        <f t="shared" ref="L78" si="30">++IF(OR(MID(E78,1,1)="&lt;",E78=""),0,1)</f>
        <v>0</v>
      </c>
      <c r="M78" s="131">
        <f t="shared" ref="M78" si="31">++IF(OR(MID(F78,1,1)="&lt;",F78=""),0,1)</f>
        <v>0</v>
      </c>
    </row>
    <row r="79" spans="2:13" ht="22.5">
      <c r="B79" s="497"/>
      <c r="C79" s="142" t="s">
        <v>314</v>
      </c>
      <c r="D79" s="143" t="s">
        <v>82</v>
      </c>
      <c r="E79" s="498"/>
      <c r="F79" s="499"/>
      <c r="H79" s="36"/>
      <c r="J79" s="152"/>
      <c r="K79" s="131">
        <f t="shared" si="29"/>
        <v>0</v>
      </c>
      <c r="L79" s="135"/>
      <c r="M79" s="135"/>
    </row>
    <row r="80" spans="2:13">
      <c r="B80" s="501"/>
      <c r="C80" s="144" t="s">
        <v>315</v>
      </c>
      <c r="D80" s="145" t="s">
        <v>82</v>
      </c>
      <c r="E80" s="503"/>
      <c r="F80" s="505"/>
      <c r="H80" s="36"/>
      <c r="J80" s="152"/>
      <c r="K80" s="131">
        <f t="shared" si="29"/>
        <v>0</v>
      </c>
      <c r="L80" s="135"/>
      <c r="M80" s="135"/>
    </row>
    <row r="81" spans="2:13">
      <c r="B81" s="138"/>
      <c r="C81" s="139" t="s">
        <v>316</v>
      </c>
      <c r="D81" s="140"/>
      <c r="E81" s="139"/>
      <c r="F81" s="141"/>
      <c r="H81" s="36"/>
      <c r="J81" s="152"/>
      <c r="K81" s="135"/>
      <c r="L81" s="135"/>
      <c r="M81" s="135"/>
    </row>
    <row r="82" spans="2:13">
      <c r="B82" s="507">
        <v>12</v>
      </c>
      <c r="C82" s="142" t="s">
        <v>317</v>
      </c>
      <c r="D82" s="143" t="s">
        <v>82</v>
      </c>
      <c r="E82" s="498" t="s">
        <v>241</v>
      </c>
      <c r="F82" s="499" t="s">
        <v>318</v>
      </c>
      <c r="H82" s="36"/>
      <c r="J82" s="152"/>
      <c r="K82" s="131">
        <f t="shared" ref="K82:K85" si="32">++IF(OR(MID(D82,1,1)="&lt;",D82=""),0,1)</f>
        <v>0</v>
      </c>
      <c r="L82" s="131">
        <f t="shared" ref="L82" si="33">++IF(OR(MID(E82,1,1)="&lt;",E82=""),0,1)</f>
        <v>0</v>
      </c>
      <c r="M82" s="131">
        <f t="shared" ref="M82" si="34">++IF(OR(MID(F82,1,1)="&lt;",F82=""),0,1)</f>
        <v>0</v>
      </c>
    </row>
    <row r="83" spans="2:13" ht="22.5">
      <c r="B83" s="507"/>
      <c r="C83" s="142" t="s">
        <v>319</v>
      </c>
      <c r="D83" s="143" t="s">
        <v>82</v>
      </c>
      <c r="E83" s="498"/>
      <c r="F83" s="499"/>
      <c r="H83" s="36"/>
      <c r="J83" s="152"/>
      <c r="K83" s="131">
        <f t="shared" si="32"/>
        <v>0</v>
      </c>
      <c r="L83" s="135"/>
      <c r="M83" s="135"/>
    </row>
    <row r="84" spans="2:13">
      <c r="B84" s="507"/>
      <c r="C84" s="142" t="s">
        <v>320</v>
      </c>
      <c r="D84" s="143" t="s">
        <v>82</v>
      </c>
      <c r="E84" s="498"/>
      <c r="F84" s="499"/>
      <c r="H84" s="36"/>
      <c r="J84" s="152"/>
      <c r="K84" s="131">
        <f t="shared" si="32"/>
        <v>0</v>
      </c>
      <c r="L84" s="135"/>
      <c r="M84" s="135"/>
    </row>
    <row r="85" spans="2:13">
      <c r="B85" s="508"/>
      <c r="C85" s="144" t="s">
        <v>321</v>
      </c>
      <c r="D85" s="145" t="s">
        <v>82</v>
      </c>
      <c r="E85" s="503"/>
      <c r="F85" s="505"/>
      <c r="H85" s="36"/>
      <c r="J85" s="152"/>
      <c r="K85" s="131">
        <f t="shared" si="32"/>
        <v>0</v>
      </c>
      <c r="L85" s="135"/>
      <c r="M85" s="135"/>
    </row>
    <row r="86" spans="2:13">
      <c r="B86" s="138"/>
      <c r="C86" s="139" t="s">
        <v>322</v>
      </c>
      <c r="D86" s="140"/>
      <c r="E86" s="139"/>
      <c r="F86" s="141"/>
      <c r="H86" s="36"/>
      <c r="J86" s="152"/>
      <c r="K86" s="135"/>
      <c r="L86" s="135"/>
      <c r="M86" s="135"/>
    </row>
    <row r="87" spans="2:13" ht="67.5">
      <c r="B87" s="202">
        <v>13</v>
      </c>
      <c r="C87" s="144" t="s">
        <v>323</v>
      </c>
      <c r="D87" s="145" t="s">
        <v>82</v>
      </c>
      <c r="E87" s="145" t="s">
        <v>241</v>
      </c>
      <c r="F87" s="147" t="s">
        <v>251</v>
      </c>
      <c r="H87" s="36"/>
      <c r="J87" s="152"/>
      <c r="K87" s="131">
        <f>++IF(OR(MID(D87,1,1)="&lt;",D87=""),0,1)</f>
        <v>0</v>
      </c>
      <c r="L87" s="131">
        <f t="shared" ref="L87" si="35">++IF(OR(MID(E87,1,1)="&lt;",E87=""),0,1)</f>
        <v>0</v>
      </c>
      <c r="M87" s="131">
        <f t="shared" ref="M87" si="36">++IF(OR(MID(F87,1,1)="&lt;",F87=""),0,1)</f>
        <v>0</v>
      </c>
    </row>
    <row r="88" spans="2:13">
      <c r="B88" s="138"/>
      <c r="C88" s="139" t="s">
        <v>324</v>
      </c>
      <c r="D88" s="140"/>
      <c r="E88" s="139"/>
      <c r="F88" s="141"/>
      <c r="H88" s="36"/>
      <c r="J88" s="152"/>
      <c r="K88" s="135"/>
      <c r="L88" s="135"/>
      <c r="M88" s="135"/>
    </row>
    <row r="89" spans="2:13" ht="22.5">
      <c r="B89" s="497">
        <v>14</v>
      </c>
      <c r="C89" s="142" t="s">
        <v>325</v>
      </c>
      <c r="D89" s="143" t="s">
        <v>82</v>
      </c>
      <c r="E89" s="498" t="s">
        <v>241</v>
      </c>
      <c r="F89" s="499" t="s">
        <v>251</v>
      </c>
      <c r="H89" s="36"/>
      <c r="J89" s="152"/>
      <c r="K89" s="131">
        <f t="shared" ref="K89:K93" si="37">++IF(OR(MID(D89,1,1)="&lt;",D89=""),0,1)</f>
        <v>0</v>
      </c>
      <c r="L89" s="131">
        <f t="shared" ref="L89" si="38">++IF(OR(MID(E89,1,1)="&lt;",E89=""),0,1)</f>
        <v>0</v>
      </c>
      <c r="M89" s="131">
        <f t="shared" ref="M89" si="39">++IF(OR(MID(F89,1,1)="&lt;",F89=""),0,1)</f>
        <v>0</v>
      </c>
    </row>
    <row r="90" spans="2:13">
      <c r="B90" s="497"/>
      <c r="C90" s="142" t="s">
        <v>326</v>
      </c>
      <c r="D90" s="143" t="s">
        <v>82</v>
      </c>
      <c r="E90" s="498"/>
      <c r="F90" s="499"/>
      <c r="H90" s="36"/>
      <c r="J90" s="152"/>
      <c r="K90" s="131">
        <f t="shared" si="37"/>
        <v>0</v>
      </c>
      <c r="L90" s="135"/>
      <c r="M90" s="135"/>
    </row>
    <row r="91" spans="2:13">
      <c r="B91" s="497"/>
      <c r="C91" s="142" t="s">
        <v>327</v>
      </c>
      <c r="D91" s="143" t="s">
        <v>82</v>
      </c>
      <c r="E91" s="498"/>
      <c r="F91" s="499"/>
      <c r="H91" s="36"/>
      <c r="J91" s="152"/>
      <c r="K91" s="131">
        <f t="shared" si="37"/>
        <v>0</v>
      </c>
      <c r="L91" s="135"/>
      <c r="M91" s="135"/>
    </row>
    <row r="92" spans="2:13" ht="22.5">
      <c r="B92" s="497"/>
      <c r="C92" s="142" t="s">
        <v>328</v>
      </c>
      <c r="D92" s="143" t="s">
        <v>82</v>
      </c>
      <c r="E92" s="498"/>
      <c r="F92" s="499"/>
      <c r="H92" s="36"/>
      <c r="J92" s="152"/>
      <c r="K92" s="131">
        <f t="shared" si="37"/>
        <v>0</v>
      </c>
      <c r="L92" s="135"/>
      <c r="M92" s="135"/>
    </row>
    <row r="93" spans="2:13" ht="22.5">
      <c r="B93" s="501"/>
      <c r="C93" s="144" t="s">
        <v>329</v>
      </c>
      <c r="D93" s="145" t="s">
        <v>82</v>
      </c>
      <c r="E93" s="503"/>
      <c r="F93" s="505"/>
      <c r="H93" s="36"/>
      <c r="J93" s="152"/>
      <c r="K93" s="131">
        <f t="shared" si="37"/>
        <v>0</v>
      </c>
      <c r="L93" s="135"/>
      <c r="M93" s="135"/>
    </row>
    <row r="94" spans="2:13">
      <c r="B94" s="138"/>
      <c r="C94" s="139" t="s">
        <v>330</v>
      </c>
      <c r="D94" s="140"/>
      <c r="E94" s="139"/>
      <c r="F94" s="141"/>
      <c r="H94" s="36"/>
      <c r="J94" s="152"/>
      <c r="K94" s="135"/>
      <c r="L94" s="135"/>
      <c r="M94" s="135"/>
    </row>
    <row r="95" spans="2:13" ht="22.5">
      <c r="B95" s="497">
        <v>15</v>
      </c>
      <c r="C95" s="148" t="s">
        <v>331</v>
      </c>
      <c r="D95" s="143" t="s">
        <v>82</v>
      </c>
      <c r="E95" s="498" t="s">
        <v>241</v>
      </c>
      <c r="F95" s="499" t="s">
        <v>251</v>
      </c>
      <c r="H95" s="36"/>
      <c r="J95" s="152"/>
      <c r="K95" s="131">
        <f t="shared" ref="K95:K98" si="40">++IF(OR(MID(D95,1,1)="&lt;",D95=""),0,1)</f>
        <v>0</v>
      </c>
      <c r="L95" s="131">
        <f t="shared" ref="L95" si="41">++IF(OR(MID(E95,1,1)="&lt;",E95=""),0,1)</f>
        <v>0</v>
      </c>
      <c r="M95" s="131">
        <f t="shared" ref="M95" si="42">++IF(OR(MID(F95,1,1)="&lt;",F95=""),0,1)</f>
        <v>0</v>
      </c>
    </row>
    <row r="96" spans="2:13" ht="123.75">
      <c r="B96" s="509"/>
      <c r="C96" s="148" t="s">
        <v>332</v>
      </c>
      <c r="D96" s="143" t="s">
        <v>82</v>
      </c>
      <c r="E96" s="510"/>
      <c r="F96" s="511"/>
      <c r="H96" s="36"/>
      <c r="J96" s="152"/>
      <c r="K96" s="131"/>
      <c r="L96" s="131"/>
      <c r="M96" s="131"/>
    </row>
    <row r="97" spans="2:13" ht="22.5">
      <c r="B97" s="509"/>
      <c r="C97" s="154" t="s">
        <v>333</v>
      </c>
      <c r="D97" s="143" t="s">
        <v>82</v>
      </c>
      <c r="E97" s="510"/>
      <c r="F97" s="511"/>
      <c r="H97" s="36"/>
      <c r="J97" s="152"/>
      <c r="K97" s="131"/>
      <c r="L97" s="131"/>
      <c r="M97" s="131"/>
    </row>
    <row r="98" spans="2:13">
      <c r="B98" s="501"/>
      <c r="C98" s="198" t="s">
        <v>334</v>
      </c>
      <c r="D98" s="215" t="s">
        <v>82</v>
      </c>
      <c r="E98" s="503"/>
      <c r="F98" s="505"/>
      <c r="H98" s="36"/>
      <c r="J98" s="152"/>
      <c r="K98" s="131">
        <f t="shared" si="40"/>
        <v>0</v>
      </c>
      <c r="L98" s="135"/>
      <c r="M98" s="135"/>
    </row>
    <row r="99" spans="2:13">
      <c r="B99" s="138"/>
      <c r="C99" s="139" t="s">
        <v>335</v>
      </c>
      <c r="D99" s="140"/>
      <c r="E99" s="139"/>
      <c r="F99" s="141"/>
      <c r="H99" s="36"/>
      <c r="J99" s="152"/>
      <c r="K99" s="135"/>
      <c r="L99" s="135"/>
      <c r="M99" s="135"/>
    </row>
    <row r="100" spans="2:13" ht="45">
      <c r="B100" s="497">
        <v>16</v>
      </c>
      <c r="C100" s="148" t="s">
        <v>336</v>
      </c>
      <c r="D100" s="143" t="s">
        <v>82</v>
      </c>
      <c r="E100" s="498" t="s">
        <v>241</v>
      </c>
      <c r="F100" s="499" t="s">
        <v>251</v>
      </c>
      <c r="H100" s="36"/>
      <c r="J100" s="152"/>
      <c r="K100" s="131">
        <f t="shared" ref="K100:K102" si="43">++IF(OR(MID(D100,1,1)="&lt;",D100=""),0,1)</f>
        <v>0</v>
      </c>
      <c r="L100" s="131">
        <f t="shared" ref="L100" si="44">++IF(OR(MID(E100,1,1)="&lt;",E100=""),0,1)</f>
        <v>0</v>
      </c>
      <c r="M100" s="131">
        <f t="shared" ref="M100" si="45">++IF(OR(MID(F100,1,1)="&lt;",F100=""),0,1)</f>
        <v>0</v>
      </c>
    </row>
    <row r="101" spans="2:13">
      <c r="B101" s="509"/>
      <c r="C101" s="199" t="s">
        <v>337</v>
      </c>
      <c r="D101" s="143" t="s">
        <v>82</v>
      </c>
      <c r="E101" s="510"/>
      <c r="F101" s="511"/>
      <c r="H101" s="36"/>
      <c r="J101" s="152"/>
      <c r="K101" s="131"/>
      <c r="L101" s="131"/>
      <c r="M101" s="131"/>
    </row>
    <row r="102" spans="2:13" ht="56.25">
      <c r="B102" s="501"/>
      <c r="C102" s="149" t="s">
        <v>338</v>
      </c>
      <c r="D102" s="145" t="s">
        <v>82</v>
      </c>
      <c r="E102" s="503"/>
      <c r="F102" s="505"/>
      <c r="H102" s="36"/>
      <c r="J102" s="152"/>
      <c r="K102" s="131">
        <f t="shared" si="43"/>
        <v>0</v>
      </c>
      <c r="L102" s="135"/>
      <c r="M102" s="135"/>
    </row>
    <row r="103" spans="2:13">
      <c r="B103" s="138"/>
      <c r="C103" s="139" t="s">
        <v>339</v>
      </c>
      <c r="D103" s="140"/>
      <c r="E103" s="139"/>
      <c r="F103" s="141"/>
      <c r="H103" s="36"/>
      <c r="J103" s="152"/>
      <c r="K103" s="135"/>
      <c r="L103" s="135"/>
      <c r="M103" s="135"/>
    </row>
    <row r="104" spans="2:13" ht="22.5">
      <c r="B104" s="497">
        <v>17</v>
      </c>
      <c r="C104" s="148" t="s">
        <v>340</v>
      </c>
      <c r="D104" s="143" t="s">
        <v>82</v>
      </c>
      <c r="E104" s="498" t="s">
        <v>241</v>
      </c>
      <c r="F104" s="499" t="s">
        <v>251</v>
      </c>
      <c r="H104" s="36"/>
      <c r="J104" s="152"/>
      <c r="K104" s="131">
        <f t="shared" ref="K104:K109" si="46">++IF(OR(MID(D104,1,1)="&lt;",D104=""),0,1)</f>
        <v>0</v>
      </c>
      <c r="L104" s="131">
        <f t="shared" ref="L104" si="47">++IF(OR(MID(E104,1,1)="&lt;",E104=""),0,1)</f>
        <v>0</v>
      </c>
      <c r="M104" s="131">
        <f t="shared" ref="M104" si="48">++IF(OR(MID(F104,1,1)="&lt;",F104=""),0,1)</f>
        <v>0</v>
      </c>
    </row>
    <row r="105" spans="2:13" ht="22.5">
      <c r="B105" s="497"/>
      <c r="C105" s="148" t="s">
        <v>341</v>
      </c>
      <c r="D105" s="143" t="s">
        <v>82</v>
      </c>
      <c r="E105" s="498"/>
      <c r="F105" s="499"/>
      <c r="H105" s="36"/>
      <c r="J105" s="152"/>
      <c r="K105" s="131">
        <f t="shared" si="46"/>
        <v>0</v>
      </c>
      <c r="L105" s="135"/>
      <c r="M105" s="135"/>
    </row>
    <row r="106" spans="2:13" ht="22.5">
      <c r="B106" s="497"/>
      <c r="C106" s="148" t="s">
        <v>342</v>
      </c>
      <c r="D106" s="143" t="s">
        <v>82</v>
      </c>
      <c r="E106" s="498"/>
      <c r="F106" s="499"/>
      <c r="H106" s="36"/>
      <c r="J106" s="152"/>
      <c r="K106" s="131">
        <f t="shared" si="46"/>
        <v>0</v>
      </c>
      <c r="L106" s="135"/>
      <c r="M106" s="135"/>
    </row>
    <row r="107" spans="2:13" ht="22.5">
      <c r="B107" s="497"/>
      <c r="C107" s="148" t="s">
        <v>343</v>
      </c>
      <c r="D107" s="143" t="s">
        <v>82</v>
      </c>
      <c r="E107" s="498"/>
      <c r="F107" s="499"/>
      <c r="H107" s="36"/>
      <c r="J107" s="152"/>
      <c r="K107" s="131">
        <f t="shared" si="46"/>
        <v>0</v>
      </c>
      <c r="L107" s="135"/>
      <c r="M107" s="135"/>
    </row>
    <row r="108" spans="2:13">
      <c r="B108" s="497"/>
      <c r="C108" s="154" t="s">
        <v>344</v>
      </c>
      <c r="D108" s="143" t="s">
        <v>82</v>
      </c>
      <c r="E108" s="498"/>
      <c r="F108" s="499"/>
      <c r="H108" s="36"/>
      <c r="J108" s="152"/>
      <c r="K108" s="131">
        <f t="shared" si="46"/>
        <v>0</v>
      </c>
      <c r="L108" s="135"/>
      <c r="M108" s="135"/>
    </row>
    <row r="109" spans="2:13">
      <c r="B109" s="501"/>
      <c r="C109" s="149" t="s">
        <v>345</v>
      </c>
      <c r="D109" s="145" t="s">
        <v>82</v>
      </c>
      <c r="E109" s="503"/>
      <c r="F109" s="505"/>
      <c r="H109" s="36"/>
      <c r="J109" s="152"/>
      <c r="K109" s="131">
        <f t="shared" si="46"/>
        <v>0</v>
      </c>
      <c r="L109" s="135"/>
      <c r="M109" s="135"/>
    </row>
    <row r="110" spans="2:13">
      <c r="B110" s="138"/>
      <c r="C110" s="139" t="s">
        <v>346</v>
      </c>
      <c r="D110" s="140"/>
      <c r="E110" s="139"/>
      <c r="F110" s="141"/>
      <c r="H110" s="36"/>
      <c r="J110" s="152"/>
      <c r="K110" s="135"/>
      <c r="L110" s="135"/>
      <c r="M110" s="135"/>
    </row>
    <row r="111" spans="2:13">
      <c r="B111" s="497">
        <v>18</v>
      </c>
      <c r="C111" s="148" t="s">
        <v>347</v>
      </c>
      <c r="D111" s="143" t="s">
        <v>82</v>
      </c>
      <c r="E111" s="498" t="s">
        <v>241</v>
      </c>
      <c r="F111" s="499" t="s">
        <v>251</v>
      </c>
      <c r="H111" s="36"/>
      <c r="J111" s="152"/>
      <c r="K111" s="131">
        <f t="shared" ref="K111:K116" si="49">++IF(OR(MID(D111,1,1)="&lt;",D111=""),0,1)</f>
        <v>0</v>
      </c>
      <c r="L111" s="131">
        <f t="shared" ref="L111" si="50">++IF(OR(MID(E111,1,1)="&lt;",E111=""),0,1)</f>
        <v>0</v>
      </c>
      <c r="M111" s="131">
        <f t="shared" ref="M111" si="51">++IF(OR(MID(F111,1,1)="&lt;",F111=""),0,1)</f>
        <v>0</v>
      </c>
    </row>
    <row r="112" spans="2:13" ht="22.5">
      <c r="B112" s="497"/>
      <c r="C112" s="154" t="s">
        <v>348</v>
      </c>
      <c r="D112" s="143" t="s">
        <v>82</v>
      </c>
      <c r="E112" s="498"/>
      <c r="F112" s="499"/>
      <c r="H112" s="36"/>
      <c r="J112" s="152"/>
      <c r="K112" s="131">
        <f t="shared" si="49"/>
        <v>0</v>
      </c>
      <c r="L112" s="135"/>
      <c r="M112" s="135"/>
    </row>
    <row r="113" spans="2:13">
      <c r="B113" s="497"/>
      <c r="C113" s="154" t="s">
        <v>349</v>
      </c>
      <c r="D113" s="143" t="s">
        <v>82</v>
      </c>
      <c r="E113" s="498"/>
      <c r="F113" s="499"/>
      <c r="H113" s="36"/>
      <c r="J113" s="152"/>
      <c r="K113" s="131">
        <f t="shared" si="49"/>
        <v>0</v>
      </c>
      <c r="L113" s="135"/>
      <c r="M113" s="135"/>
    </row>
    <row r="114" spans="2:13" ht="22.5">
      <c r="B114" s="497"/>
      <c r="C114" s="148" t="s">
        <v>350</v>
      </c>
      <c r="D114" s="143" t="s">
        <v>82</v>
      </c>
      <c r="E114" s="498"/>
      <c r="F114" s="499"/>
      <c r="H114" s="36"/>
      <c r="J114" s="152"/>
      <c r="K114" s="131">
        <f t="shared" si="49"/>
        <v>0</v>
      </c>
      <c r="L114" s="135"/>
      <c r="M114" s="135"/>
    </row>
    <row r="115" spans="2:13" ht="22.5">
      <c r="B115" s="497"/>
      <c r="C115" s="148" t="s">
        <v>351</v>
      </c>
      <c r="D115" s="143" t="s">
        <v>82</v>
      </c>
      <c r="E115" s="498"/>
      <c r="F115" s="499"/>
      <c r="H115" s="36"/>
      <c r="J115" s="152"/>
      <c r="K115" s="131">
        <f t="shared" si="49"/>
        <v>0</v>
      </c>
      <c r="L115" s="135"/>
      <c r="M115" s="135"/>
    </row>
    <row r="116" spans="2:13" ht="22.5">
      <c r="B116" s="501"/>
      <c r="C116" s="149" t="s">
        <v>352</v>
      </c>
      <c r="D116" s="145" t="s">
        <v>82</v>
      </c>
      <c r="E116" s="503"/>
      <c r="F116" s="505"/>
      <c r="H116" s="36"/>
      <c r="J116" s="152"/>
      <c r="K116" s="131">
        <f t="shared" si="49"/>
        <v>0</v>
      </c>
      <c r="L116" s="135"/>
      <c r="M116" s="135"/>
    </row>
    <row r="117" spans="2:13">
      <c r="B117" s="138"/>
      <c r="C117" s="139" t="s">
        <v>353</v>
      </c>
      <c r="D117" s="140"/>
      <c r="E117" s="139"/>
      <c r="F117" s="141"/>
      <c r="H117" s="36"/>
      <c r="J117" s="152"/>
      <c r="K117" s="135"/>
      <c r="L117" s="131"/>
      <c r="M117" s="131"/>
    </row>
    <row r="118" spans="2:13">
      <c r="B118" s="497">
        <v>19</v>
      </c>
      <c r="C118" s="148" t="s">
        <v>354</v>
      </c>
      <c r="D118" s="143" t="s">
        <v>82</v>
      </c>
      <c r="E118" s="498" t="s">
        <v>241</v>
      </c>
      <c r="F118" s="499" t="s">
        <v>251</v>
      </c>
      <c r="H118" s="36"/>
      <c r="J118" s="152"/>
      <c r="K118" s="131">
        <f t="shared" ref="K118:K120" si="52">++IF(OR(MID(D118,1,1)="&lt;",D118=""),0,1)</f>
        <v>0</v>
      </c>
      <c r="L118" s="131">
        <f t="shared" ref="L118" si="53">++IF(OR(MID(E118,1,1)="&lt;",E118=""),0,1)</f>
        <v>0</v>
      </c>
      <c r="M118" s="131">
        <f t="shared" ref="M118" si="54">++IF(OR(MID(F118,1,1)="&lt;",F118=""),0,1)</f>
        <v>0</v>
      </c>
    </row>
    <row r="119" spans="2:13" ht="22.5">
      <c r="B119" s="497"/>
      <c r="C119" s="148" t="s">
        <v>355</v>
      </c>
      <c r="D119" s="143" t="s">
        <v>82</v>
      </c>
      <c r="E119" s="498"/>
      <c r="F119" s="499"/>
      <c r="H119" s="36"/>
      <c r="J119" s="152"/>
      <c r="K119" s="131">
        <f t="shared" si="52"/>
        <v>0</v>
      </c>
      <c r="L119" s="135"/>
      <c r="M119" s="135"/>
    </row>
    <row r="120" spans="2:13">
      <c r="B120" s="501"/>
      <c r="C120" s="149" t="s">
        <v>356</v>
      </c>
      <c r="D120" s="145" t="s">
        <v>82</v>
      </c>
      <c r="E120" s="503"/>
      <c r="F120" s="505"/>
      <c r="H120" s="36"/>
      <c r="J120" s="152"/>
      <c r="K120" s="131">
        <f t="shared" si="52"/>
        <v>0</v>
      </c>
      <c r="L120" s="135"/>
      <c r="M120" s="135"/>
    </row>
    <row r="121" spans="2:13">
      <c r="B121" s="138"/>
      <c r="C121" s="139" t="s">
        <v>357</v>
      </c>
      <c r="D121" s="140"/>
      <c r="E121" s="139"/>
      <c r="F121" s="141"/>
      <c r="H121" s="36"/>
      <c r="J121" s="152"/>
      <c r="K121" s="135"/>
      <c r="L121" s="135"/>
      <c r="M121" s="135"/>
    </row>
    <row r="122" spans="2:13" ht="22.5">
      <c r="B122" s="497">
        <v>20</v>
      </c>
      <c r="C122" s="148" t="s">
        <v>358</v>
      </c>
      <c r="D122" s="143" t="s">
        <v>82</v>
      </c>
      <c r="E122" s="498" t="s">
        <v>241</v>
      </c>
      <c r="F122" s="499" t="s">
        <v>251</v>
      </c>
      <c r="H122" s="36"/>
      <c r="J122" s="152"/>
      <c r="K122" s="131">
        <f t="shared" ref="K122:K125" si="55">++IF(OR(MID(D122,1,1)="&lt;",D122=""),0,1)</f>
        <v>0</v>
      </c>
      <c r="L122" s="131">
        <f t="shared" ref="L122" si="56">++IF(OR(MID(E122,1,1)="&lt;",E122=""),0,1)</f>
        <v>0</v>
      </c>
      <c r="M122" s="131">
        <f t="shared" ref="M122" si="57">++IF(OR(MID(F122,1,1)="&lt;",F122=""),0,1)</f>
        <v>0</v>
      </c>
    </row>
    <row r="123" spans="2:13">
      <c r="B123" s="497"/>
      <c r="C123" s="148" t="s">
        <v>359</v>
      </c>
      <c r="D123" s="143" t="s">
        <v>82</v>
      </c>
      <c r="E123" s="498"/>
      <c r="F123" s="499"/>
      <c r="H123" s="36"/>
      <c r="J123" s="152"/>
      <c r="K123" s="131">
        <f t="shared" si="55"/>
        <v>0</v>
      </c>
      <c r="L123" s="135"/>
      <c r="M123" s="135"/>
    </row>
    <row r="124" spans="2:13">
      <c r="B124" s="497"/>
      <c r="C124" s="148" t="s">
        <v>360</v>
      </c>
      <c r="D124" s="143" t="s">
        <v>82</v>
      </c>
      <c r="E124" s="498"/>
      <c r="F124" s="499"/>
      <c r="H124" s="36"/>
      <c r="J124" s="152"/>
      <c r="K124" s="131">
        <f t="shared" si="55"/>
        <v>0</v>
      </c>
      <c r="L124" s="135"/>
      <c r="M124" s="135"/>
    </row>
    <row r="125" spans="2:13">
      <c r="B125" s="501"/>
      <c r="C125" s="149" t="s">
        <v>361</v>
      </c>
      <c r="D125" s="145" t="s">
        <v>82</v>
      </c>
      <c r="E125" s="503"/>
      <c r="F125" s="505"/>
      <c r="H125" s="36"/>
      <c r="J125" s="152"/>
      <c r="K125" s="131">
        <f t="shared" si="55"/>
        <v>0</v>
      </c>
      <c r="L125" s="135"/>
      <c r="M125" s="135"/>
    </row>
    <row r="126" spans="2:13">
      <c r="B126" s="133"/>
      <c r="C126" s="134" t="s">
        <v>362</v>
      </c>
      <c r="D126" s="136"/>
      <c r="E126" s="137"/>
      <c r="F126" s="34"/>
      <c r="H126" s="36"/>
      <c r="J126" s="152"/>
      <c r="K126" s="135"/>
      <c r="L126" s="135"/>
      <c r="M126" s="135"/>
    </row>
    <row r="127" spans="2:13">
      <c r="B127" s="138"/>
      <c r="C127" s="139" t="s">
        <v>363</v>
      </c>
      <c r="D127" s="140"/>
      <c r="E127" s="139"/>
      <c r="F127" s="141"/>
      <c r="H127" s="36"/>
      <c r="J127" s="152"/>
      <c r="K127" s="135"/>
      <c r="L127" s="135"/>
      <c r="M127" s="135"/>
    </row>
    <row r="128" spans="2:13" ht="33.75">
      <c r="B128" s="497">
        <v>21</v>
      </c>
      <c r="C128" s="154" t="s">
        <v>364</v>
      </c>
      <c r="D128" s="143" t="s">
        <v>82</v>
      </c>
      <c r="E128" s="498" t="s">
        <v>241</v>
      </c>
      <c r="F128" s="499" t="s">
        <v>251</v>
      </c>
      <c r="H128" s="36"/>
      <c r="J128" s="152"/>
      <c r="K128" s="131">
        <f t="shared" ref="K128:K130" si="58">++IF(OR(MID(D128,1,1)="&lt;",D128=""),0,1)</f>
        <v>0</v>
      </c>
      <c r="L128" s="131">
        <f t="shared" ref="L128" si="59">++IF(OR(MID(E128,1,1)="&lt;",E128=""),0,1)</f>
        <v>0</v>
      </c>
      <c r="M128" s="131">
        <f t="shared" ref="M128" si="60">++IF(OR(MID(F128,1,1)="&lt;",F128=""),0,1)</f>
        <v>0</v>
      </c>
    </row>
    <row r="129" spans="2:13" ht="22.5">
      <c r="B129" s="497"/>
      <c r="C129" s="148" t="s">
        <v>365</v>
      </c>
      <c r="D129" s="143" t="s">
        <v>82</v>
      </c>
      <c r="E129" s="498"/>
      <c r="F129" s="499"/>
      <c r="H129" s="36"/>
      <c r="J129" s="152"/>
      <c r="K129" s="131">
        <f t="shared" si="58"/>
        <v>0</v>
      </c>
      <c r="L129" s="135"/>
      <c r="M129" s="135"/>
    </row>
    <row r="130" spans="2:13">
      <c r="B130" s="501"/>
      <c r="C130" s="149" t="s">
        <v>366</v>
      </c>
      <c r="D130" s="145" t="s">
        <v>82</v>
      </c>
      <c r="E130" s="503"/>
      <c r="F130" s="505"/>
      <c r="H130" s="36"/>
      <c r="J130" s="152"/>
      <c r="K130" s="131">
        <f t="shared" si="58"/>
        <v>0</v>
      </c>
      <c r="L130" s="135"/>
      <c r="M130" s="135"/>
    </row>
    <row r="131" spans="2:13">
      <c r="B131" s="138"/>
      <c r="C131" s="139" t="s">
        <v>367</v>
      </c>
      <c r="D131" s="140"/>
      <c r="E131" s="139"/>
      <c r="F131" s="141"/>
      <c r="H131" s="36"/>
      <c r="J131" s="152"/>
      <c r="K131" s="135"/>
      <c r="L131" s="135"/>
      <c r="M131" s="135"/>
    </row>
    <row r="132" spans="2:13" ht="22.5">
      <c r="B132" s="497">
        <v>22</v>
      </c>
      <c r="C132" s="148" t="s">
        <v>368</v>
      </c>
      <c r="D132" s="143" t="s">
        <v>82</v>
      </c>
      <c r="E132" s="498" t="s">
        <v>241</v>
      </c>
      <c r="F132" s="499" t="s">
        <v>251</v>
      </c>
      <c r="H132" s="36"/>
      <c r="J132" s="152"/>
      <c r="K132" s="131">
        <f t="shared" ref="K132:K136" si="61">++IF(OR(MID(D132,1,1)="&lt;",D132=""),0,1)</f>
        <v>0</v>
      </c>
      <c r="L132" s="131">
        <f t="shared" ref="L132" si="62">++IF(OR(MID(E132,1,1)="&lt;",E132=""),0,1)</f>
        <v>0</v>
      </c>
      <c r="M132" s="131">
        <f t="shared" ref="M132" si="63">++IF(OR(MID(F132,1,1)="&lt;",F132=""),0,1)</f>
        <v>0</v>
      </c>
    </row>
    <row r="133" spans="2:13" ht="22.5">
      <c r="B133" s="497"/>
      <c r="C133" s="154" t="s">
        <v>369</v>
      </c>
      <c r="D133" s="143" t="s">
        <v>82</v>
      </c>
      <c r="E133" s="498"/>
      <c r="F133" s="499"/>
      <c r="H133" s="36"/>
      <c r="J133" s="152"/>
      <c r="K133" s="131">
        <f t="shared" si="61"/>
        <v>0</v>
      </c>
      <c r="L133" s="135"/>
      <c r="M133" s="135"/>
    </row>
    <row r="134" spans="2:13">
      <c r="B134" s="497"/>
      <c r="C134" s="148" t="s">
        <v>370</v>
      </c>
      <c r="D134" s="143" t="s">
        <v>82</v>
      </c>
      <c r="E134" s="498"/>
      <c r="F134" s="499"/>
      <c r="H134" s="36"/>
      <c r="J134" s="152"/>
      <c r="K134" s="131">
        <f t="shared" si="61"/>
        <v>0</v>
      </c>
      <c r="L134" s="135"/>
      <c r="M134" s="135"/>
    </row>
    <row r="135" spans="2:13">
      <c r="B135" s="497"/>
      <c r="C135" s="148" t="s">
        <v>371</v>
      </c>
      <c r="D135" s="143" t="s">
        <v>82</v>
      </c>
      <c r="E135" s="498"/>
      <c r="F135" s="499"/>
      <c r="H135" s="36"/>
      <c r="J135" s="152"/>
      <c r="K135" s="131">
        <f t="shared" si="61"/>
        <v>0</v>
      </c>
      <c r="L135" s="135"/>
      <c r="M135" s="135"/>
    </row>
    <row r="136" spans="2:13">
      <c r="B136" s="501"/>
      <c r="C136" s="149" t="s">
        <v>372</v>
      </c>
      <c r="D136" s="145" t="s">
        <v>82</v>
      </c>
      <c r="E136" s="503"/>
      <c r="F136" s="505"/>
      <c r="H136" s="36"/>
      <c r="J136" s="152"/>
      <c r="K136" s="131">
        <f t="shared" si="61"/>
        <v>0</v>
      </c>
      <c r="L136" s="135"/>
      <c r="M136" s="135"/>
    </row>
    <row r="137" spans="2:13">
      <c r="B137" s="138"/>
      <c r="C137" s="139" t="s">
        <v>373</v>
      </c>
      <c r="D137" s="140"/>
      <c r="E137" s="139"/>
      <c r="F137" s="141"/>
      <c r="H137" s="36"/>
      <c r="J137" s="152"/>
      <c r="K137" s="135"/>
      <c r="L137" s="135"/>
      <c r="M137" s="135"/>
    </row>
    <row r="138" spans="2:13" ht="33.75">
      <c r="B138" s="497">
        <v>23</v>
      </c>
      <c r="C138" s="148" t="s">
        <v>374</v>
      </c>
      <c r="D138" s="143" t="s">
        <v>82</v>
      </c>
      <c r="E138" s="498" t="s">
        <v>241</v>
      </c>
      <c r="F138" s="499" t="s">
        <v>251</v>
      </c>
      <c r="H138" s="36"/>
      <c r="J138" s="152"/>
      <c r="K138" s="131">
        <f t="shared" ref="K138:K140" si="64">++IF(OR(MID(D138,1,1)="&lt;",D138=""),0,1)</f>
        <v>0</v>
      </c>
      <c r="L138" s="131">
        <f t="shared" ref="L138" si="65">++IF(OR(MID(E138,1,1)="&lt;",E138=""),0,1)</f>
        <v>0</v>
      </c>
      <c r="M138" s="131">
        <f t="shared" ref="M138" si="66">++IF(OR(MID(F138,1,1)="&lt;",F138=""),0,1)</f>
        <v>0</v>
      </c>
    </row>
    <row r="139" spans="2:13" ht="33.75">
      <c r="B139" s="497"/>
      <c r="C139" s="148" t="s">
        <v>375</v>
      </c>
      <c r="D139" s="143" t="s">
        <v>82</v>
      </c>
      <c r="E139" s="498"/>
      <c r="F139" s="499"/>
      <c r="H139" s="36"/>
      <c r="J139" s="152"/>
      <c r="K139" s="131">
        <f t="shared" si="64"/>
        <v>0</v>
      </c>
      <c r="L139" s="135"/>
      <c r="M139" s="135"/>
    </row>
    <row r="140" spans="2:13" ht="22.5">
      <c r="B140" s="501"/>
      <c r="C140" s="148" t="s">
        <v>376</v>
      </c>
      <c r="D140" s="145" t="s">
        <v>82</v>
      </c>
      <c r="E140" s="503"/>
      <c r="F140" s="505"/>
      <c r="H140" s="36"/>
      <c r="J140" s="152"/>
      <c r="K140" s="131">
        <f t="shared" si="64"/>
        <v>0</v>
      </c>
      <c r="L140" s="135"/>
      <c r="M140" s="135"/>
    </row>
    <row r="141" spans="2:13">
      <c r="B141" s="138"/>
      <c r="C141" s="139" t="s">
        <v>377</v>
      </c>
      <c r="D141" s="140"/>
      <c r="E141" s="139"/>
      <c r="F141" s="141"/>
      <c r="H141" s="36"/>
      <c r="J141" s="152"/>
      <c r="K141" s="135"/>
      <c r="L141" s="135"/>
      <c r="M141" s="135"/>
    </row>
    <row r="142" spans="2:13" ht="22.5">
      <c r="B142" s="497">
        <v>24</v>
      </c>
      <c r="C142" s="148" t="s">
        <v>378</v>
      </c>
      <c r="D142" s="143" t="s">
        <v>82</v>
      </c>
      <c r="E142" s="498" t="s">
        <v>241</v>
      </c>
      <c r="F142" s="499" t="s">
        <v>251</v>
      </c>
      <c r="H142" s="36"/>
      <c r="J142" s="152"/>
      <c r="K142" s="131">
        <f t="shared" ref="K142:K147" si="67">++IF(OR(MID(D142,1,1)="&lt;",D142=""),0,1)</f>
        <v>0</v>
      </c>
      <c r="L142" s="131">
        <f t="shared" ref="L142" si="68">++IF(OR(MID(E142,1,1)="&lt;",E142=""),0,1)</f>
        <v>0</v>
      </c>
      <c r="M142" s="131">
        <f t="shared" ref="M142" si="69">++IF(OR(MID(F142,1,1)="&lt;",F142=""),0,1)</f>
        <v>0</v>
      </c>
    </row>
    <row r="143" spans="2:13" ht="22.5">
      <c r="B143" s="497"/>
      <c r="C143" s="148" t="s">
        <v>379</v>
      </c>
      <c r="D143" s="143" t="s">
        <v>82</v>
      </c>
      <c r="E143" s="498"/>
      <c r="F143" s="499"/>
      <c r="H143" s="36"/>
      <c r="J143" s="152"/>
      <c r="K143" s="131">
        <f t="shared" si="67"/>
        <v>0</v>
      </c>
      <c r="L143" s="135"/>
      <c r="M143" s="135"/>
    </row>
    <row r="144" spans="2:13" ht="22.5">
      <c r="B144" s="497"/>
      <c r="C144" s="148" t="s">
        <v>380</v>
      </c>
      <c r="D144" s="143" t="s">
        <v>82</v>
      </c>
      <c r="E144" s="498"/>
      <c r="F144" s="499"/>
      <c r="H144" s="36"/>
      <c r="J144" s="152"/>
      <c r="K144" s="131">
        <f t="shared" si="67"/>
        <v>0</v>
      </c>
      <c r="L144" s="135"/>
      <c r="M144" s="135"/>
    </row>
    <row r="145" spans="2:13">
      <c r="B145" s="497"/>
      <c r="C145" s="148" t="s">
        <v>381</v>
      </c>
      <c r="D145" s="143" t="s">
        <v>82</v>
      </c>
      <c r="E145" s="498"/>
      <c r="F145" s="499"/>
      <c r="H145" s="36"/>
      <c r="J145" s="152"/>
      <c r="K145" s="131">
        <f t="shared" si="67"/>
        <v>0</v>
      </c>
      <c r="L145" s="135"/>
      <c r="M145" s="135"/>
    </row>
    <row r="146" spans="2:13">
      <c r="B146" s="497"/>
      <c r="C146" s="148" t="s">
        <v>382</v>
      </c>
      <c r="D146" s="143" t="s">
        <v>82</v>
      </c>
      <c r="E146" s="498"/>
      <c r="F146" s="499"/>
      <c r="H146" s="36"/>
      <c r="J146" s="152"/>
      <c r="K146" s="131">
        <f t="shared" si="67"/>
        <v>0</v>
      </c>
      <c r="L146" s="135"/>
      <c r="M146" s="135"/>
    </row>
    <row r="147" spans="2:13" ht="33.75">
      <c r="B147" s="501"/>
      <c r="C147" s="197" t="s">
        <v>383</v>
      </c>
      <c r="D147" s="145" t="s">
        <v>82</v>
      </c>
      <c r="E147" s="503"/>
      <c r="F147" s="505"/>
      <c r="H147" s="36"/>
      <c r="J147" s="152"/>
      <c r="K147" s="131">
        <f t="shared" si="67"/>
        <v>0</v>
      </c>
      <c r="L147" s="135"/>
      <c r="M147" s="135"/>
    </row>
    <row r="148" spans="2:13">
      <c r="B148" s="138"/>
      <c r="C148" s="139" t="s">
        <v>384</v>
      </c>
      <c r="D148" s="140"/>
      <c r="E148" s="139"/>
      <c r="F148" s="141"/>
      <c r="H148" s="36"/>
      <c r="J148" s="152"/>
      <c r="K148" s="135"/>
      <c r="L148" s="135"/>
      <c r="M148" s="135"/>
    </row>
    <row r="149" spans="2:13">
      <c r="B149" s="497">
        <v>25</v>
      </c>
      <c r="C149" s="148" t="s">
        <v>385</v>
      </c>
      <c r="D149" s="143" t="s">
        <v>82</v>
      </c>
      <c r="E149" s="498" t="s">
        <v>241</v>
      </c>
      <c r="F149" s="499" t="s">
        <v>251</v>
      </c>
      <c r="H149" s="36"/>
      <c r="J149" s="152"/>
      <c r="K149" s="131">
        <f t="shared" ref="K149:K156" si="70">++IF(OR(MID(D149,1,1)="&lt;",D149=""),0,1)</f>
        <v>0</v>
      </c>
      <c r="L149" s="131">
        <f t="shared" ref="L149" si="71">++IF(OR(MID(E149,1,1)="&lt;",E149=""),0,1)</f>
        <v>0</v>
      </c>
      <c r="M149" s="131">
        <f t="shared" ref="M149" si="72">++IF(OR(MID(F149,1,1)="&lt;",F149=""),0,1)</f>
        <v>0</v>
      </c>
    </row>
    <row r="150" spans="2:13">
      <c r="B150" s="497"/>
      <c r="C150" s="148" t="s">
        <v>386</v>
      </c>
      <c r="D150" s="143" t="s">
        <v>82</v>
      </c>
      <c r="E150" s="498"/>
      <c r="F150" s="499"/>
      <c r="H150" s="36"/>
      <c r="J150" s="152"/>
      <c r="K150" s="131">
        <f t="shared" si="70"/>
        <v>0</v>
      </c>
      <c r="L150" s="135"/>
      <c r="M150" s="135"/>
    </row>
    <row r="151" spans="2:13">
      <c r="B151" s="497"/>
      <c r="C151" s="154" t="s">
        <v>387</v>
      </c>
      <c r="D151" s="143" t="s">
        <v>82</v>
      </c>
      <c r="E151" s="498"/>
      <c r="F151" s="499"/>
      <c r="H151" s="36"/>
      <c r="J151" s="152"/>
      <c r="K151" s="131">
        <f t="shared" si="70"/>
        <v>0</v>
      </c>
      <c r="L151" s="135"/>
      <c r="M151" s="135"/>
    </row>
    <row r="152" spans="2:13" ht="33.75">
      <c r="B152" s="497"/>
      <c r="C152" s="154" t="s">
        <v>388</v>
      </c>
      <c r="D152" s="143" t="s">
        <v>82</v>
      </c>
      <c r="E152" s="498"/>
      <c r="F152" s="499"/>
      <c r="H152" s="36"/>
      <c r="J152" s="152"/>
      <c r="K152" s="131">
        <f t="shared" si="70"/>
        <v>0</v>
      </c>
      <c r="L152" s="135"/>
      <c r="M152" s="135"/>
    </row>
    <row r="153" spans="2:13">
      <c r="B153" s="497"/>
      <c r="C153" s="148" t="s">
        <v>389</v>
      </c>
      <c r="D153" s="143" t="s">
        <v>82</v>
      </c>
      <c r="E153" s="498"/>
      <c r="F153" s="499"/>
      <c r="H153" s="36"/>
      <c r="J153" s="152"/>
      <c r="K153" s="131">
        <f t="shared" si="70"/>
        <v>0</v>
      </c>
      <c r="L153" s="135"/>
      <c r="M153" s="135"/>
    </row>
    <row r="154" spans="2:13" ht="22.5">
      <c r="B154" s="497"/>
      <c r="C154" s="148" t="s">
        <v>390</v>
      </c>
      <c r="D154" s="143" t="s">
        <v>82</v>
      </c>
      <c r="E154" s="498"/>
      <c r="F154" s="499"/>
      <c r="H154" s="36"/>
      <c r="J154" s="152"/>
      <c r="K154" s="131">
        <f t="shared" si="70"/>
        <v>0</v>
      </c>
      <c r="L154" s="135"/>
      <c r="M154" s="135"/>
    </row>
    <row r="155" spans="2:13" ht="22.5">
      <c r="B155" s="497"/>
      <c r="C155" s="148" t="s">
        <v>391</v>
      </c>
      <c r="D155" s="143" t="s">
        <v>82</v>
      </c>
      <c r="E155" s="498"/>
      <c r="F155" s="499"/>
      <c r="H155" s="36"/>
      <c r="J155" s="152"/>
      <c r="K155" s="131">
        <f t="shared" si="70"/>
        <v>0</v>
      </c>
      <c r="L155" s="135"/>
      <c r="M155" s="135"/>
    </row>
    <row r="156" spans="2:13">
      <c r="B156" s="497"/>
      <c r="C156" s="148" t="s">
        <v>392</v>
      </c>
      <c r="D156" s="143" t="s">
        <v>82</v>
      </c>
      <c r="E156" s="498"/>
      <c r="F156" s="499"/>
      <c r="H156" s="36"/>
      <c r="J156" s="152"/>
      <c r="K156" s="131">
        <f t="shared" si="70"/>
        <v>0</v>
      </c>
      <c r="L156" s="135"/>
      <c r="M156" s="135"/>
    </row>
    <row r="157" spans="2:13">
      <c r="B157" s="133"/>
      <c r="C157" s="134" t="s">
        <v>393</v>
      </c>
      <c r="D157" s="136"/>
      <c r="E157" s="137"/>
      <c r="F157" s="34"/>
      <c r="H157" s="36"/>
      <c r="J157" s="152"/>
      <c r="K157" s="135"/>
      <c r="L157" s="135"/>
      <c r="M157" s="135"/>
    </row>
    <row r="158" spans="2:13">
      <c r="B158" s="138"/>
      <c r="C158" s="139" t="s">
        <v>394</v>
      </c>
      <c r="D158" s="140"/>
      <c r="E158" s="139"/>
      <c r="F158" s="141"/>
      <c r="H158" s="36"/>
      <c r="J158" s="152"/>
      <c r="K158" s="135"/>
      <c r="L158" s="135"/>
      <c r="M158" s="135"/>
    </row>
    <row r="159" spans="2:13">
      <c r="B159" s="497">
        <v>26</v>
      </c>
      <c r="C159" s="148" t="s">
        <v>395</v>
      </c>
      <c r="D159" s="143" t="s">
        <v>82</v>
      </c>
      <c r="E159" s="498" t="s">
        <v>241</v>
      </c>
      <c r="F159" s="499" t="s">
        <v>251</v>
      </c>
      <c r="H159" s="36"/>
      <c r="J159" s="152"/>
      <c r="K159" s="131">
        <f t="shared" ref="K159:K165" si="73">++IF(OR(MID(D159,1,1)="&lt;",D159=""),0,1)</f>
        <v>0</v>
      </c>
      <c r="L159" s="131">
        <f t="shared" ref="L159" si="74">++IF(OR(MID(E159,1,1)="&lt;",E159=""),0,1)</f>
        <v>0</v>
      </c>
      <c r="M159" s="131">
        <f t="shared" ref="M159" si="75">++IF(OR(MID(F159,1,1)="&lt;",F159=""),0,1)</f>
        <v>0</v>
      </c>
    </row>
    <row r="160" spans="2:13" ht="22.5">
      <c r="B160" s="497"/>
      <c r="C160" s="148" t="s">
        <v>396</v>
      </c>
      <c r="D160" s="143" t="s">
        <v>82</v>
      </c>
      <c r="E160" s="498"/>
      <c r="F160" s="499"/>
      <c r="H160" s="36"/>
      <c r="J160" s="152"/>
      <c r="K160" s="131">
        <f t="shared" si="73"/>
        <v>0</v>
      </c>
      <c r="L160" s="135"/>
      <c r="M160" s="135"/>
    </row>
    <row r="161" spans="2:13">
      <c r="B161" s="497"/>
      <c r="C161" s="154" t="s">
        <v>397</v>
      </c>
      <c r="D161" s="143" t="s">
        <v>82</v>
      </c>
      <c r="E161" s="498"/>
      <c r="F161" s="499"/>
      <c r="H161" s="36"/>
      <c r="J161" s="152"/>
      <c r="K161" s="131">
        <f t="shared" si="73"/>
        <v>0</v>
      </c>
      <c r="L161" s="135"/>
      <c r="M161" s="135"/>
    </row>
    <row r="162" spans="2:13">
      <c r="B162" s="497"/>
      <c r="C162" s="148" t="s">
        <v>398</v>
      </c>
      <c r="D162" s="143" t="s">
        <v>82</v>
      </c>
      <c r="E162" s="498"/>
      <c r="F162" s="499"/>
      <c r="H162" s="36"/>
      <c r="J162" s="152"/>
      <c r="K162" s="131">
        <f t="shared" si="73"/>
        <v>0</v>
      </c>
      <c r="L162" s="135"/>
      <c r="M162" s="135"/>
    </row>
    <row r="163" spans="2:13">
      <c r="B163" s="497"/>
      <c r="C163" s="148" t="s">
        <v>399</v>
      </c>
      <c r="D163" s="143" t="s">
        <v>82</v>
      </c>
      <c r="E163" s="498"/>
      <c r="F163" s="499"/>
      <c r="H163" s="36"/>
      <c r="J163" s="152"/>
      <c r="K163" s="131">
        <f t="shared" si="73"/>
        <v>0</v>
      </c>
      <c r="L163" s="135"/>
      <c r="M163" s="135"/>
    </row>
    <row r="164" spans="2:13">
      <c r="B164" s="497"/>
      <c r="C164" s="148" t="s">
        <v>400</v>
      </c>
      <c r="D164" s="143" t="s">
        <v>82</v>
      </c>
      <c r="E164" s="498"/>
      <c r="F164" s="499"/>
      <c r="H164" s="36"/>
      <c r="J164" s="152"/>
      <c r="K164" s="131">
        <f t="shared" si="73"/>
        <v>0</v>
      </c>
      <c r="L164" s="135"/>
      <c r="M164" s="135"/>
    </row>
    <row r="165" spans="2:13">
      <c r="B165" s="501"/>
      <c r="C165" s="149" t="s">
        <v>401</v>
      </c>
      <c r="D165" s="145" t="s">
        <v>82</v>
      </c>
      <c r="E165" s="503"/>
      <c r="F165" s="505"/>
      <c r="H165" s="36"/>
      <c r="J165" s="152"/>
      <c r="K165" s="131">
        <f t="shared" si="73"/>
        <v>0</v>
      </c>
      <c r="L165" s="135"/>
      <c r="M165" s="135"/>
    </row>
    <row r="166" spans="2:13">
      <c r="B166" s="138"/>
      <c r="C166" s="139" t="s">
        <v>402</v>
      </c>
      <c r="D166" s="140"/>
      <c r="E166" s="139"/>
      <c r="F166" s="141"/>
      <c r="H166" s="36"/>
      <c r="J166" s="152"/>
      <c r="K166" s="135"/>
      <c r="L166" s="135"/>
      <c r="M166" s="135"/>
    </row>
    <row r="167" spans="2:13" ht="22.5">
      <c r="B167" s="497">
        <v>27</v>
      </c>
      <c r="C167" s="148" t="s">
        <v>403</v>
      </c>
      <c r="D167" s="143" t="s">
        <v>82</v>
      </c>
      <c r="E167" s="498" t="s">
        <v>241</v>
      </c>
      <c r="F167" s="499" t="s">
        <v>251</v>
      </c>
      <c r="H167" s="36"/>
      <c r="J167" s="152"/>
      <c r="K167" s="131">
        <f t="shared" ref="K167:K170" si="76">++IF(OR(MID(D167,1,1)="&lt;",D167=""),0,1)</f>
        <v>0</v>
      </c>
      <c r="L167" s="131">
        <f t="shared" ref="L167" si="77">++IF(OR(MID(E167,1,1)="&lt;",E167=""),0,1)</f>
        <v>0</v>
      </c>
      <c r="M167" s="131">
        <f t="shared" ref="M167" si="78">++IF(OR(MID(F167,1,1)="&lt;",F167=""),0,1)</f>
        <v>0</v>
      </c>
    </row>
    <row r="168" spans="2:13" ht="22.5">
      <c r="B168" s="497"/>
      <c r="C168" s="148" t="s">
        <v>404</v>
      </c>
      <c r="D168" s="143" t="s">
        <v>82</v>
      </c>
      <c r="E168" s="498"/>
      <c r="F168" s="499"/>
      <c r="H168" s="36"/>
      <c r="J168" s="152"/>
      <c r="K168" s="131">
        <f t="shared" si="76"/>
        <v>0</v>
      </c>
      <c r="L168" s="135"/>
      <c r="M168" s="135"/>
    </row>
    <row r="169" spans="2:13" ht="22.5">
      <c r="B169" s="497"/>
      <c r="C169" s="148" t="s">
        <v>405</v>
      </c>
      <c r="D169" s="143" t="s">
        <v>82</v>
      </c>
      <c r="E169" s="498"/>
      <c r="F169" s="499"/>
      <c r="H169" s="36"/>
      <c r="J169" s="152"/>
      <c r="K169" s="131">
        <f t="shared" si="76"/>
        <v>0</v>
      </c>
      <c r="L169" s="135"/>
      <c r="M169" s="135"/>
    </row>
    <row r="170" spans="2:13">
      <c r="B170" s="501"/>
      <c r="C170" s="148" t="s">
        <v>406</v>
      </c>
      <c r="D170" s="145" t="s">
        <v>82</v>
      </c>
      <c r="E170" s="503"/>
      <c r="F170" s="505"/>
      <c r="H170" s="36"/>
      <c r="J170" s="152"/>
      <c r="K170" s="131">
        <f t="shared" si="76"/>
        <v>0</v>
      </c>
      <c r="L170" s="135"/>
      <c r="M170" s="135"/>
    </row>
    <row r="171" spans="2:13">
      <c r="B171" s="133"/>
      <c r="C171" s="134" t="s">
        <v>407</v>
      </c>
      <c r="D171" s="136"/>
      <c r="E171" s="137"/>
      <c r="F171" s="34"/>
      <c r="H171" s="36"/>
      <c r="J171" s="152"/>
      <c r="K171" s="135"/>
      <c r="L171" s="135"/>
      <c r="M171" s="135"/>
    </row>
    <row r="172" spans="2:13">
      <c r="B172" s="138"/>
      <c r="C172" s="139" t="s">
        <v>407</v>
      </c>
      <c r="D172" s="140"/>
      <c r="E172" s="139"/>
      <c r="F172" s="141"/>
      <c r="H172" s="36"/>
      <c r="J172" s="152"/>
      <c r="K172" s="135"/>
      <c r="L172" s="135"/>
      <c r="M172" s="135"/>
    </row>
    <row r="173" spans="2:13">
      <c r="B173" s="497">
        <v>28</v>
      </c>
      <c r="C173" s="148" t="s">
        <v>408</v>
      </c>
      <c r="D173" s="143" t="s">
        <v>82</v>
      </c>
      <c r="E173" s="498" t="s">
        <v>241</v>
      </c>
      <c r="F173" s="499" t="s">
        <v>251</v>
      </c>
      <c r="H173" s="36"/>
      <c r="J173" s="152"/>
      <c r="K173" s="131">
        <f t="shared" ref="K173:K178" si="79">++IF(OR(MID(D173,1,1)="&lt;",D173=""),0,1)</f>
        <v>0</v>
      </c>
      <c r="L173" s="131">
        <f t="shared" ref="L173" si="80">++IF(OR(MID(E173,1,1)="&lt;",E173=""),0,1)</f>
        <v>0</v>
      </c>
      <c r="M173" s="131">
        <f t="shared" ref="M173" si="81">++IF(OR(MID(F173,1,1)="&lt;",F173=""),0,1)</f>
        <v>0</v>
      </c>
    </row>
    <row r="174" spans="2:13">
      <c r="B174" s="497"/>
      <c r="C174" s="148" t="s">
        <v>409</v>
      </c>
      <c r="D174" s="143" t="s">
        <v>82</v>
      </c>
      <c r="E174" s="498"/>
      <c r="F174" s="499"/>
      <c r="H174" s="36"/>
      <c r="J174" s="152"/>
      <c r="K174" s="131">
        <f t="shared" si="79"/>
        <v>0</v>
      </c>
      <c r="L174" s="135"/>
      <c r="M174" s="135"/>
    </row>
    <row r="175" spans="2:13">
      <c r="B175" s="497"/>
      <c r="C175" s="148" t="s">
        <v>410</v>
      </c>
      <c r="D175" s="143" t="s">
        <v>82</v>
      </c>
      <c r="E175" s="498"/>
      <c r="F175" s="499"/>
      <c r="H175" s="36"/>
      <c r="J175" s="152"/>
      <c r="K175" s="131">
        <f t="shared" si="79"/>
        <v>0</v>
      </c>
      <c r="L175" s="135"/>
      <c r="M175" s="135"/>
    </row>
    <row r="176" spans="2:13" ht="45">
      <c r="B176" s="497"/>
      <c r="C176" s="148" t="s">
        <v>411</v>
      </c>
      <c r="D176" s="143" t="s">
        <v>82</v>
      </c>
      <c r="E176" s="498"/>
      <c r="F176" s="499"/>
      <c r="H176" s="36"/>
      <c r="J176" s="152"/>
      <c r="K176" s="131">
        <f t="shared" si="79"/>
        <v>0</v>
      </c>
      <c r="L176" s="135"/>
      <c r="M176" s="135"/>
    </row>
    <row r="177" spans="2:13" ht="22.5">
      <c r="B177" s="497"/>
      <c r="C177" s="154" t="s">
        <v>412</v>
      </c>
      <c r="D177" s="143" t="s">
        <v>82</v>
      </c>
      <c r="E177" s="498"/>
      <c r="F177" s="499"/>
      <c r="H177" s="36"/>
      <c r="J177" s="152"/>
      <c r="K177" s="131">
        <f t="shared" si="79"/>
        <v>0</v>
      </c>
      <c r="L177" s="135"/>
      <c r="M177" s="135"/>
    </row>
    <row r="178" spans="2:13">
      <c r="B178" s="501"/>
      <c r="C178" s="149" t="s">
        <v>413</v>
      </c>
      <c r="D178" s="145" t="s">
        <v>82</v>
      </c>
      <c r="E178" s="503"/>
      <c r="F178" s="505"/>
      <c r="H178" s="36"/>
      <c r="J178" s="152"/>
      <c r="K178" s="131">
        <f t="shared" si="79"/>
        <v>0</v>
      </c>
      <c r="L178" s="135"/>
      <c r="M178" s="135"/>
    </row>
    <row r="179" spans="2:13">
      <c r="B179" s="138"/>
      <c r="C179" s="139" t="s">
        <v>414</v>
      </c>
      <c r="D179" s="140"/>
      <c r="E179" s="139"/>
      <c r="F179" s="141"/>
      <c r="H179" s="36"/>
      <c r="J179" s="152"/>
      <c r="K179" s="135"/>
      <c r="L179" s="135"/>
      <c r="M179" s="135"/>
    </row>
    <row r="180" spans="2:13" ht="67.5">
      <c r="B180" s="146">
        <v>29</v>
      </c>
      <c r="C180" s="149" t="s">
        <v>415</v>
      </c>
      <c r="D180" s="145" t="s">
        <v>82</v>
      </c>
      <c r="E180" s="153" t="s">
        <v>241</v>
      </c>
      <c r="F180" s="147" t="s">
        <v>416</v>
      </c>
      <c r="H180" s="36"/>
      <c r="J180" s="152"/>
      <c r="K180" s="131">
        <f>++IF(OR(MID(D180,1,1)="&lt;",D180=""),0,1)</f>
        <v>0</v>
      </c>
      <c r="L180" s="131">
        <f t="shared" ref="L180" si="82">++IF(OR(MID(E180,1,1)="&lt;",E180=""),0,1)</f>
        <v>0</v>
      </c>
      <c r="M180" s="131">
        <f t="shared" ref="M180" si="83">++IF(OR(MID(F180,1,1)="&lt;",F180=""),0,1)</f>
        <v>0</v>
      </c>
    </row>
    <row r="181" spans="2:13">
      <c r="B181" s="133"/>
      <c r="C181" s="134" t="s">
        <v>417</v>
      </c>
      <c r="D181" s="136"/>
      <c r="E181" s="137"/>
      <c r="F181" s="34"/>
      <c r="H181" s="36"/>
      <c r="J181" s="152"/>
      <c r="K181" s="135"/>
      <c r="L181" s="135"/>
      <c r="M181" s="135"/>
    </row>
    <row r="182" spans="2:13">
      <c r="B182" s="138"/>
      <c r="C182" s="139" t="s">
        <v>418</v>
      </c>
      <c r="D182" s="140"/>
      <c r="E182" s="139"/>
      <c r="F182" s="141"/>
      <c r="H182" s="36"/>
      <c r="J182" s="152"/>
      <c r="K182" s="135"/>
      <c r="L182" s="135"/>
      <c r="M182" s="135"/>
    </row>
    <row r="183" spans="2:13">
      <c r="B183" s="497">
        <v>30</v>
      </c>
      <c r="C183" s="148" t="s">
        <v>419</v>
      </c>
      <c r="D183" s="143" t="s">
        <v>82</v>
      </c>
      <c r="E183" s="498" t="s">
        <v>241</v>
      </c>
      <c r="F183" s="499" t="s">
        <v>251</v>
      </c>
      <c r="H183" s="36"/>
      <c r="J183" s="152"/>
      <c r="K183" s="131">
        <f t="shared" ref="K183:K186" si="84">++IF(OR(MID(D183,1,1)="&lt;",D183=""),0,1)</f>
        <v>0</v>
      </c>
      <c r="L183" s="131">
        <f t="shared" ref="L183" si="85">++IF(OR(MID(E183,1,1)="&lt;",E183=""),0,1)</f>
        <v>0</v>
      </c>
      <c r="M183" s="131">
        <f t="shared" ref="M183" si="86">++IF(OR(MID(F183,1,1)="&lt;",F183=""),0,1)</f>
        <v>0</v>
      </c>
    </row>
    <row r="184" spans="2:13">
      <c r="B184" s="497"/>
      <c r="C184" s="148" t="s">
        <v>420</v>
      </c>
      <c r="D184" s="143" t="s">
        <v>82</v>
      </c>
      <c r="E184" s="498"/>
      <c r="F184" s="499"/>
      <c r="H184" s="36"/>
      <c r="J184" s="152"/>
      <c r="K184" s="131">
        <f t="shared" si="84"/>
        <v>0</v>
      </c>
      <c r="L184" s="135"/>
      <c r="M184" s="135"/>
    </row>
    <row r="185" spans="2:13" ht="22.5">
      <c r="B185" s="497"/>
      <c r="C185" s="148" t="s">
        <v>421</v>
      </c>
      <c r="D185" s="143" t="s">
        <v>82</v>
      </c>
      <c r="E185" s="498"/>
      <c r="F185" s="499"/>
      <c r="H185" s="36"/>
      <c r="J185" s="152"/>
      <c r="K185" s="131">
        <f t="shared" si="84"/>
        <v>0</v>
      </c>
      <c r="L185" s="135"/>
      <c r="M185" s="135"/>
    </row>
    <row r="186" spans="2:13" ht="22.5">
      <c r="B186" s="501"/>
      <c r="C186" s="149" t="s">
        <v>422</v>
      </c>
      <c r="D186" s="145" t="s">
        <v>82</v>
      </c>
      <c r="E186" s="503"/>
      <c r="F186" s="505"/>
      <c r="H186" s="36"/>
      <c r="J186" s="152"/>
      <c r="K186" s="131">
        <f t="shared" si="84"/>
        <v>0</v>
      </c>
      <c r="L186" s="135"/>
      <c r="M186" s="135"/>
    </row>
    <row r="187" spans="2:13">
      <c r="B187" s="138"/>
      <c r="C187" s="139" t="s">
        <v>423</v>
      </c>
      <c r="D187" s="140"/>
      <c r="E187" s="139"/>
      <c r="F187" s="141"/>
      <c r="H187" s="36"/>
      <c r="J187" s="152"/>
      <c r="K187" s="135"/>
      <c r="L187" s="135"/>
      <c r="M187" s="135"/>
    </row>
    <row r="188" spans="2:13" ht="33.75">
      <c r="B188" s="497">
        <v>31</v>
      </c>
      <c r="C188" s="148" t="s">
        <v>424</v>
      </c>
      <c r="D188" s="143" t="s">
        <v>82</v>
      </c>
      <c r="E188" s="498" t="s">
        <v>241</v>
      </c>
      <c r="F188" s="499" t="s">
        <v>416</v>
      </c>
      <c r="H188" s="36"/>
      <c r="J188" s="152"/>
      <c r="K188" s="131">
        <f t="shared" ref="K188:K189" si="87">++IF(OR(MID(D188,1,1)="&lt;",D188=""),0,1)</f>
        <v>0</v>
      </c>
      <c r="L188" s="131">
        <f t="shared" ref="L188" si="88">++IF(OR(MID(E188,1,1)="&lt;",E188=""),0,1)</f>
        <v>0</v>
      </c>
      <c r="M188" s="131">
        <f t="shared" ref="M188" si="89">++IF(OR(MID(F188,1,1)="&lt;",F188=""),0,1)</f>
        <v>0</v>
      </c>
    </row>
    <row r="189" spans="2:13" ht="22.5">
      <c r="B189" s="501"/>
      <c r="C189" s="197" t="s">
        <v>425</v>
      </c>
      <c r="D189" s="145" t="s">
        <v>82</v>
      </c>
      <c r="E189" s="503"/>
      <c r="F189" s="505"/>
      <c r="H189" s="36"/>
      <c r="J189" s="152"/>
      <c r="K189" s="131">
        <f t="shared" si="87"/>
        <v>0</v>
      </c>
      <c r="L189" s="135"/>
      <c r="M189" s="135"/>
    </row>
    <row r="190" spans="2:13">
      <c r="B190" s="138"/>
      <c r="C190" s="139" t="s">
        <v>426</v>
      </c>
      <c r="D190" s="140"/>
      <c r="E190" s="139"/>
      <c r="F190" s="141"/>
      <c r="H190" s="36"/>
      <c r="J190" s="152"/>
      <c r="K190" s="135"/>
      <c r="L190" s="135"/>
      <c r="M190" s="135"/>
    </row>
    <row r="191" spans="2:13" ht="67.5">
      <c r="B191" s="146">
        <v>32</v>
      </c>
      <c r="C191" s="149" t="s">
        <v>427</v>
      </c>
      <c r="D191" s="145" t="s">
        <v>82</v>
      </c>
      <c r="E191" s="153" t="s">
        <v>241</v>
      </c>
      <c r="F191" s="147" t="s">
        <v>428</v>
      </c>
      <c r="H191" s="36"/>
      <c r="J191" s="152"/>
      <c r="K191" s="131">
        <f>++IF(OR(MID(D191,1,1)="&lt;",D191=""),0,1)</f>
        <v>0</v>
      </c>
      <c r="L191" s="131">
        <f t="shared" ref="L191" si="90">++IF(OR(MID(E191,1,1)="&lt;",E191=""),0,1)</f>
        <v>0</v>
      </c>
      <c r="M191" s="131">
        <f t="shared" ref="M191" si="91">++IF(OR(MID(F191,1,1)="&lt;",F191=""),0,1)</f>
        <v>0</v>
      </c>
    </row>
    <row r="192" spans="2:13">
      <c r="B192" s="138"/>
      <c r="C192" s="139" t="s">
        <v>429</v>
      </c>
      <c r="D192" s="140"/>
      <c r="E192" s="139"/>
      <c r="F192" s="141"/>
      <c r="H192" s="36"/>
      <c r="J192" s="152"/>
      <c r="K192" s="135"/>
      <c r="L192" s="135"/>
      <c r="M192" s="135"/>
    </row>
    <row r="193" spans="2:13" ht="33.75">
      <c r="B193" s="497">
        <v>33</v>
      </c>
      <c r="C193" s="154" t="s">
        <v>430</v>
      </c>
      <c r="D193" s="143" t="s">
        <v>82</v>
      </c>
      <c r="E193" s="498" t="s">
        <v>241</v>
      </c>
      <c r="F193" s="499" t="s">
        <v>416</v>
      </c>
      <c r="H193" s="36"/>
      <c r="J193" s="152"/>
      <c r="K193" s="131">
        <f t="shared" ref="K193:K197" si="92">++IF(OR(MID(D193,1,1)="&lt;",D193=""),0,1)</f>
        <v>0</v>
      </c>
      <c r="L193" s="131">
        <f t="shared" ref="L193" si="93">++IF(OR(MID(E193,1,1)="&lt;",E193=""),0,1)</f>
        <v>0</v>
      </c>
      <c r="M193" s="131">
        <f t="shared" ref="M193" si="94">++IF(OR(MID(F193,1,1)="&lt;",F193=""),0,1)</f>
        <v>0</v>
      </c>
    </row>
    <row r="194" spans="2:13">
      <c r="B194" s="497"/>
      <c r="C194" s="148" t="s">
        <v>431</v>
      </c>
      <c r="D194" s="143" t="s">
        <v>82</v>
      </c>
      <c r="E194" s="498"/>
      <c r="F194" s="499"/>
      <c r="H194" s="36"/>
      <c r="J194" s="152"/>
      <c r="K194" s="131">
        <f t="shared" si="92"/>
        <v>0</v>
      </c>
      <c r="L194" s="135"/>
      <c r="M194" s="135"/>
    </row>
    <row r="195" spans="2:13">
      <c r="B195" s="497"/>
      <c r="C195" s="148" t="s">
        <v>432</v>
      </c>
      <c r="D195" s="143" t="s">
        <v>82</v>
      </c>
      <c r="E195" s="498"/>
      <c r="F195" s="499"/>
      <c r="H195" s="36"/>
      <c r="J195" s="152"/>
      <c r="K195" s="131">
        <f t="shared" si="92"/>
        <v>0</v>
      </c>
      <c r="L195" s="135"/>
      <c r="M195" s="135"/>
    </row>
    <row r="196" spans="2:13">
      <c r="B196" s="497"/>
      <c r="C196" s="148" t="s">
        <v>433</v>
      </c>
      <c r="D196" s="143" t="s">
        <v>82</v>
      </c>
      <c r="E196" s="498"/>
      <c r="F196" s="499"/>
      <c r="H196" s="36"/>
      <c r="J196" s="152"/>
      <c r="K196" s="131">
        <f t="shared" si="92"/>
        <v>0</v>
      </c>
      <c r="L196" s="135"/>
      <c r="M196" s="135"/>
    </row>
    <row r="197" spans="2:13" ht="22.5">
      <c r="B197" s="501"/>
      <c r="C197" s="149" t="s">
        <v>434</v>
      </c>
      <c r="D197" s="145" t="s">
        <v>82</v>
      </c>
      <c r="E197" s="503"/>
      <c r="F197" s="505"/>
      <c r="H197" s="36"/>
      <c r="J197" s="152"/>
      <c r="K197" s="131">
        <f t="shared" si="92"/>
        <v>0</v>
      </c>
      <c r="L197" s="135"/>
      <c r="M197" s="135"/>
    </row>
    <row r="198" spans="2:13">
      <c r="B198" s="133"/>
      <c r="C198" s="134" t="s">
        <v>435</v>
      </c>
      <c r="D198" s="136"/>
      <c r="E198" s="137"/>
      <c r="F198" s="34"/>
      <c r="H198" s="36"/>
      <c r="J198" s="152"/>
      <c r="K198" s="135"/>
      <c r="L198" s="135"/>
      <c r="M198" s="135"/>
    </row>
    <row r="199" spans="2:13">
      <c r="B199" s="138"/>
      <c r="C199" s="139" t="s">
        <v>436</v>
      </c>
      <c r="D199" s="140"/>
      <c r="E199" s="139"/>
      <c r="F199" s="141"/>
      <c r="H199" s="36"/>
      <c r="J199" s="152"/>
      <c r="K199" s="135"/>
      <c r="L199" s="135"/>
      <c r="M199" s="135"/>
    </row>
    <row r="200" spans="2:13" ht="33.75">
      <c r="B200" s="497">
        <v>34</v>
      </c>
      <c r="C200" s="154" t="s">
        <v>437</v>
      </c>
      <c r="D200" s="143" t="s">
        <v>82</v>
      </c>
      <c r="E200" s="498" t="s">
        <v>241</v>
      </c>
      <c r="F200" s="499" t="s">
        <v>251</v>
      </c>
      <c r="H200" s="36"/>
      <c r="J200" s="152"/>
      <c r="K200" s="131">
        <f t="shared" ref="K200:K203" si="95">++IF(OR(MID(D200,1,1)="&lt;",D200=""),0,1)</f>
        <v>0</v>
      </c>
      <c r="L200" s="131">
        <f t="shared" ref="L200" si="96">++IF(OR(MID(E200,1,1)="&lt;",E200=""),0,1)</f>
        <v>0</v>
      </c>
      <c r="M200" s="131">
        <f t="shared" ref="M200" si="97">++IF(OR(MID(F200,1,1)="&lt;",F200=""),0,1)</f>
        <v>0</v>
      </c>
    </row>
    <row r="201" spans="2:13">
      <c r="B201" s="497"/>
      <c r="C201" s="148" t="s">
        <v>438</v>
      </c>
      <c r="D201" s="143" t="s">
        <v>82</v>
      </c>
      <c r="E201" s="498"/>
      <c r="F201" s="499"/>
      <c r="H201" s="36"/>
      <c r="J201" s="152"/>
      <c r="K201" s="131">
        <f t="shared" si="95"/>
        <v>0</v>
      </c>
      <c r="L201" s="135"/>
      <c r="M201" s="135"/>
    </row>
    <row r="202" spans="2:13">
      <c r="B202" s="497"/>
      <c r="C202" s="148" t="s">
        <v>439</v>
      </c>
      <c r="D202" s="143" t="s">
        <v>82</v>
      </c>
      <c r="E202" s="498"/>
      <c r="F202" s="499"/>
      <c r="H202" s="36"/>
      <c r="J202" s="152"/>
      <c r="K202" s="131">
        <f t="shared" si="95"/>
        <v>0</v>
      </c>
      <c r="L202" s="135"/>
      <c r="M202" s="135"/>
    </row>
    <row r="203" spans="2:13" ht="22.5">
      <c r="B203" s="501"/>
      <c r="C203" s="149" t="s">
        <v>440</v>
      </c>
      <c r="D203" s="145" t="s">
        <v>82</v>
      </c>
      <c r="E203" s="503"/>
      <c r="F203" s="505"/>
      <c r="H203" s="36"/>
      <c r="J203" s="152"/>
      <c r="K203" s="131">
        <f t="shared" si="95"/>
        <v>0</v>
      </c>
      <c r="L203" s="135"/>
      <c r="M203" s="135"/>
    </row>
    <row r="204" spans="2:13">
      <c r="B204" s="133"/>
      <c r="C204" s="134" t="s">
        <v>441</v>
      </c>
      <c r="D204" s="136"/>
      <c r="E204" s="137"/>
      <c r="F204" s="34"/>
      <c r="H204" s="36"/>
      <c r="J204" s="152"/>
      <c r="K204" s="135"/>
      <c r="L204" s="135"/>
      <c r="M204" s="135"/>
    </row>
    <row r="205" spans="2:13">
      <c r="B205" s="138"/>
      <c r="C205" s="213" t="s">
        <v>441</v>
      </c>
      <c r="D205" s="140"/>
      <c r="E205" s="139"/>
      <c r="F205" s="141"/>
      <c r="H205" s="36"/>
      <c r="J205" s="152"/>
      <c r="K205" s="135"/>
      <c r="L205" s="135"/>
      <c r="M205" s="135"/>
    </row>
    <row r="206" spans="2:13" ht="22.5">
      <c r="B206" s="497">
        <v>35</v>
      </c>
      <c r="C206" s="43" t="s">
        <v>442</v>
      </c>
      <c r="D206" s="214" t="s">
        <v>82</v>
      </c>
      <c r="E206" s="498" t="s">
        <v>241</v>
      </c>
      <c r="F206" s="512" t="s">
        <v>251</v>
      </c>
      <c r="H206" s="36"/>
      <c r="J206" s="152"/>
      <c r="K206" s="131">
        <f t="shared" ref="K206:K210" si="98">++IF(OR(MID(D206,1,1)="&lt;",D206=""),0,1)</f>
        <v>0</v>
      </c>
      <c r="L206" s="131">
        <f t="shared" ref="L206" si="99">++IF(OR(MID(E206,1,1)="&lt;",E206=""),0,1)</f>
        <v>0</v>
      </c>
      <c r="M206" s="131">
        <f t="shared" ref="M206" si="100">++IF(OR(MID(F206,1,1)="&lt;",F206=""),0,1)</f>
        <v>0</v>
      </c>
    </row>
    <row r="207" spans="2:13">
      <c r="B207" s="497"/>
      <c r="C207" s="212" t="s">
        <v>443</v>
      </c>
      <c r="D207" s="143" t="s">
        <v>82</v>
      </c>
      <c r="E207" s="498"/>
      <c r="F207" s="512"/>
      <c r="H207" s="36"/>
      <c r="J207" s="152"/>
      <c r="K207" s="131">
        <f t="shared" si="98"/>
        <v>0</v>
      </c>
      <c r="L207" s="135"/>
      <c r="M207" s="135"/>
    </row>
    <row r="208" spans="2:13" ht="22.5">
      <c r="B208" s="497"/>
      <c r="C208" s="154" t="s">
        <v>444</v>
      </c>
      <c r="D208" s="143" t="s">
        <v>82</v>
      </c>
      <c r="E208" s="498"/>
      <c r="F208" s="512"/>
      <c r="H208" s="36"/>
      <c r="J208" s="152"/>
      <c r="K208" s="131">
        <f t="shared" si="98"/>
        <v>0</v>
      </c>
      <c r="L208" s="135"/>
      <c r="M208" s="135"/>
    </row>
    <row r="209" spans="1:13">
      <c r="B209" s="497"/>
      <c r="C209" s="154" t="s">
        <v>445</v>
      </c>
      <c r="D209" s="143" t="s">
        <v>82</v>
      </c>
      <c r="E209" s="498"/>
      <c r="F209" s="512"/>
      <c r="H209" s="36"/>
      <c r="J209" s="152"/>
      <c r="K209" s="131">
        <f t="shared" si="98"/>
        <v>0</v>
      </c>
      <c r="L209" s="135"/>
      <c r="M209" s="135"/>
    </row>
    <row r="210" spans="1:13">
      <c r="B210" s="501"/>
      <c r="C210" s="149" t="s">
        <v>446</v>
      </c>
      <c r="D210" s="145" t="s">
        <v>82</v>
      </c>
      <c r="E210" s="503"/>
      <c r="F210" s="513"/>
      <c r="H210" s="37"/>
      <c r="J210" s="152"/>
      <c r="K210" s="131">
        <f t="shared" si="98"/>
        <v>0</v>
      </c>
      <c r="L210" s="135"/>
      <c r="M210" s="135"/>
    </row>
    <row r="211" spans="1:13" ht="9" customHeight="1">
      <c r="A211" s="116" t="s">
        <v>447</v>
      </c>
      <c r="G211" s="116" t="s">
        <v>447</v>
      </c>
    </row>
  </sheetData>
  <autoFilter ref="A6:H211" xr:uid="{00000000-0009-0000-0000-000006000000}"/>
  <mergeCells count="96">
    <mergeCell ref="B206:B210"/>
    <mergeCell ref="E206:E210"/>
    <mergeCell ref="F206:F210"/>
    <mergeCell ref="B193:B197"/>
    <mergeCell ref="E193:E197"/>
    <mergeCell ref="F193:F197"/>
    <mergeCell ref="B200:B203"/>
    <mergeCell ref="E200:E203"/>
    <mergeCell ref="F200:F203"/>
    <mergeCell ref="B183:B186"/>
    <mergeCell ref="E183:E186"/>
    <mergeCell ref="F183:F186"/>
    <mergeCell ref="B188:B189"/>
    <mergeCell ref="E188:E189"/>
    <mergeCell ref="F188:F189"/>
    <mergeCell ref="B167:B170"/>
    <mergeCell ref="E167:E170"/>
    <mergeCell ref="F167:F170"/>
    <mergeCell ref="B173:B178"/>
    <mergeCell ref="E173:E178"/>
    <mergeCell ref="F173:F178"/>
    <mergeCell ref="B149:B156"/>
    <mergeCell ref="E149:E156"/>
    <mergeCell ref="F149:F156"/>
    <mergeCell ref="B159:B165"/>
    <mergeCell ref="E159:E165"/>
    <mergeCell ref="F159:F165"/>
    <mergeCell ref="B138:B140"/>
    <mergeCell ref="E138:E140"/>
    <mergeCell ref="F138:F140"/>
    <mergeCell ref="B142:B147"/>
    <mergeCell ref="E142:E147"/>
    <mergeCell ref="F142:F147"/>
    <mergeCell ref="B128:B130"/>
    <mergeCell ref="E128:E130"/>
    <mergeCell ref="F128:F130"/>
    <mergeCell ref="B132:B136"/>
    <mergeCell ref="E132:E136"/>
    <mergeCell ref="F132:F136"/>
    <mergeCell ref="B118:B120"/>
    <mergeCell ref="E118:E120"/>
    <mergeCell ref="F118:F120"/>
    <mergeCell ref="B122:B125"/>
    <mergeCell ref="E122:E125"/>
    <mergeCell ref="F122:F125"/>
    <mergeCell ref="B104:B109"/>
    <mergeCell ref="E104:E109"/>
    <mergeCell ref="F104:F109"/>
    <mergeCell ref="B111:B116"/>
    <mergeCell ref="E111:E116"/>
    <mergeCell ref="F111:F116"/>
    <mergeCell ref="B95:B98"/>
    <mergeCell ref="E95:E98"/>
    <mergeCell ref="F95:F98"/>
    <mergeCell ref="B100:B102"/>
    <mergeCell ref="E100:E102"/>
    <mergeCell ref="F100:F102"/>
    <mergeCell ref="B82:B85"/>
    <mergeCell ref="E82:E85"/>
    <mergeCell ref="F82:F85"/>
    <mergeCell ref="B89:B93"/>
    <mergeCell ref="E89:E93"/>
    <mergeCell ref="F89:F93"/>
    <mergeCell ref="B72:B75"/>
    <mergeCell ref="E72:E75"/>
    <mergeCell ref="F72:F75"/>
    <mergeCell ref="B78:B80"/>
    <mergeCell ref="E78:E80"/>
    <mergeCell ref="F78:F80"/>
    <mergeCell ref="B60:B66"/>
    <mergeCell ref="E60:E66"/>
    <mergeCell ref="F60:F66"/>
    <mergeCell ref="B68:B70"/>
    <mergeCell ref="E68:E70"/>
    <mergeCell ref="F68:F70"/>
    <mergeCell ref="E23:E27"/>
    <mergeCell ref="F23:F27"/>
    <mergeCell ref="B30:B33"/>
    <mergeCell ref="E30:E33"/>
    <mergeCell ref="F30:F33"/>
    <mergeCell ref="B55:B58"/>
    <mergeCell ref="E55:E58"/>
    <mergeCell ref="F55:F58"/>
    <mergeCell ref="B9:B15"/>
    <mergeCell ref="E9:E15"/>
    <mergeCell ref="F9:F15"/>
    <mergeCell ref="B17:B21"/>
    <mergeCell ref="E17:E21"/>
    <mergeCell ref="F17:F21"/>
    <mergeCell ref="B35:B38"/>
    <mergeCell ref="E35:E38"/>
    <mergeCell ref="F35:F38"/>
    <mergeCell ref="B40:B52"/>
    <mergeCell ref="E40:E52"/>
    <mergeCell ref="F40:F52"/>
    <mergeCell ref="B23:B27"/>
  </mergeCells>
  <dataValidations count="2">
    <dataValidation type="list" allowBlank="1" showInputMessage="1" showErrorMessage="1" sqref="E206:E210 E40:E52 E9:E15 E138:E140 E23:E27 E30:E33 E35:E38 E55:E58 E60:E66 E68:E70 E72:E75 E78:E80 E82:E85 E200:E203 E89:E93 E95:E98 E100:E102 E104:E109 E111:E116 E118:E120 E122:E125 E193:E197 E132:E136 E142:E147 E149:E156 E159:E165 E167:E170 E188:E189 E183:E186 E173:E178 E191 E180 E17:E21 E87 E128:E130" xr:uid="{00000000-0002-0000-0600-000000000000}">
      <formula1>"1 (best score),2,3,4 (worst score)"</formula1>
    </dataValidation>
    <dataValidation type="list" allowBlank="1" showInputMessage="1" showErrorMessage="1" sqref="D9:D15 D173:D178 D23:D27 D30:D33 D35:D38 D138:D140 D55:D58 D60:D66 D104:D109 D68:D70 D72:D75 D82:D85 D40:D52 D89:D93 D87 D100:D102 D78:D80 D111:D116 D118:D120 D122:D125 D132:D136 D206:D210 D142:D147 D149:D156 D159:D165 D167:D170 D180 D183:D186 D188:D189 D191 D193:D197 D200:D203 D17:D21 D95:D98 D128:D130" xr:uid="{00000000-0002-0000-0600-000001000000}">
      <formula1>"Yes, No"</formula1>
    </dataValidation>
  </dataValidations>
  <pageMargins left="0.25" right="0.25" top="0.75" bottom="0.75"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theme="3" tint="0.39997558519241921"/>
  </sheetPr>
  <dimension ref="A1:M208"/>
  <sheetViews>
    <sheetView zoomScaleNormal="100" workbookViewId="0">
      <selection activeCell="B6" sqref="B6:O216"/>
    </sheetView>
  </sheetViews>
  <sheetFormatPr defaultColWidth="0" defaultRowHeight="11.25" zeroHeight="1"/>
  <cols>
    <col min="1" max="1" width="1.85546875" style="1" customWidth="1"/>
    <col min="2" max="2" width="4.42578125" style="1" customWidth="1"/>
    <col min="3" max="3" width="110.85546875" style="1" customWidth="1"/>
    <col min="4" max="4" width="8.85546875" style="1" customWidth="1"/>
    <col min="5" max="5" width="12" style="1" bestFit="1" customWidth="1"/>
    <col min="6" max="6" width="116.140625" style="1" customWidth="1"/>
    <col min="7" max="7" width="2" style="1" customWidth="1"/>
    <col min="8" max="8" width="73" style="1" bestFit="1" customWidth="1"/>
    <col min="9" max="9" width="8.85546875" style="1" customWidth="1"/>
    <col min="10" max="10" width="10" style="1" hidden="1" customWidth="1"/>
    <col min="11" max="11" width="9.5703125" style="111" hidden="1" customWidth="1"/>
    <col min="12" max="12" width="15.42578125" style="111" hidden="1" customWidth="1"/>
    <col min="13" max="13" width="14.140625" style="111" hidden="1" customWidth="1"/>
    <col min="14" max="16384" width="8.85546875" style="1" hidden="1"/>
  </cols>
  <sheetData>
    <row r="1" spans="1:13"/>
    <row r="2" spans="1:13"/>
    <row r="3" spans="1:13"/>
    <row r="4" spans="1:13"/>
    <row r="5" spans="1:13"/>
    <row r="6" spans="1:13" ht="22.5">
      <c r="A6" s="39"/>
      <c r="B6" s="42"/>
      <c r="C6" s="41" t="s">
        <v>234</v>
      </c>
      <c r="D6" s="161" t="s">
        <v>11</v>
      </c>
      <c r="E6" s="161" t="s">
        <v>66</v>
      </c>
      <c r="F6" s="161" t="s">
        <v>448</v>
      </c>
      <c r="H6" s="162" t="s">
        <v>449</v>
      </c>
      <c r="J6" s="109"/>
      <c r="K6" s="115" t="s">
        <v>11</v>
      </c>
      <c r="L6" s="115" t="s">
        <v>66</v>
      </c>
      <c r="M6" s="115" t="s">
        <v>65</v>
      </c>
    </row>
    <row r="7" spans="1:13" ht="20.100000000000001" customHeight="1">
      <c r="A7" s="39"/>
      <c r="B7" s="42"/>
      <c r="C7" s="40" t="s">
        <v>238</v>
      </c>
      <c r="D7" s="40"/>
      <c r="E7" s="40"/>
      <c r="F7" s="41"/>
      <c r="H7" s="158"/>
      <c r="J7" s="114" t="s">
        <v>21</v>
      </c>
      <c r="K7" s="115">
        <f>+COUNTA(K9:K206)</f>
        <v>45</v>
      </c>
      <c r="L7" s="115">
        <f>+COUNTA(L9:L206)</f>
        <v>33</v>
      </c>
      <c r="M7" s="115">
        <f>+COUNTA(M9:M206)</f>
        <v>33</v>
      </c>
    </row>
    <row r="8" spans="1:13" ht="20.100000000000001" customHeight="1">
      <c r="A8" s="39"/>
      <c r="B8" s="240"/>
      <c r="C8" s="242" t="s">
        <v>239</v>
      </c>
      <c r="D8" s="242"/>
      <c r="E8" s="242"/>
      <c r="F8" s="246"/>
      <c r="H8" s="158"/>
      <c r="J8" s="114" t="s">
        <v>27</v>
      </c>
      <c r="K8" s="115">
        <f>+SUM(K9:K206)</f>
        <v>0</v>
      </c>
      <c r="L8" s="115">
        <f>+SUM(L9:L206)</f>
        <v>0</v>
      </c>
      <c r="M8" s="115">
        <f>+SUM(M9:M206)</f>
        <v>0</v>
      </c>
    </row>
    <row r="9" spans="1:13" ht="56.25">
      <c r="A9" s="39"/>
      <c r="B9" s="241">
        <v>1</v>
      </c>
      <c r="C9" s="243" t="s">
        <v>240</v>
      </c>
      <c r="D9" s="244" t="s">
        <v>82</v>
      </c>
      <c r="E9" s="245" t="s">
        <v>241</v>
      </c>
      <c r="F9" s="247" t="s">
        <v>242</v>
      </c>
      <c r="H9" s="158"/>
      <c r="J9" s="109"/>
      <c r="K9" s="117">
        <f>++IF(OR(MID(D9,1,1)="&lt;",D9=""),0,1)</f>
        <v>0</v>
      </c>
      <c r="L9" s="117">
        <f t="shared" ref="L9:M9" si="0">++IF(OR(MID(E9,1,1)="&lt;",E9=""),0,1)</f>
        <v>0</v>
      </c>
      <c r="M9" s="117">
        <f t="shared" si="0"/>
        <v>0</v>
      </c>
    </row>
    <row r="10" spans="1:13" ht="20.100000000000001" customHeight="1">
      <c r="A10" s="39"/>
      <c r="B10" s="240"/>
      <c r="C10" s="242" t="s">
        <v>249</v>
      </c>
      <c r="D10" s="242"/>
      <c r="E10" s="242"/>
      <c r="F10" s="246"/>
      <c r="H10" s="158"/>
      <c r="J10" s="109"/>
      <c r="K10" s="110"/>
      <c r="L10" s="110"/>
      <c r="M10" s="110"/>
    </row>
    <row r="11" spans="1:13" ht="56.25">
      <c r="A11" s="39"/>
      <c r="B11" s="248">
        <v>2</v>
      </c>
      <c r="C11" s="249" t="s">
        <v>250</v>
      </c>
      <c r="D11" s="244" t="s">
        <v>82</v>
      </c>
      <c r="E11" s="250" t="s">
        <v>241</v>
      </c>
      <c r="F11" s="251" t="s">
        <v>242</v>
      </c>
      <c r="H11" s="158"/>
      <c r="J11" s="109"/>
      <c r="K11" s="117">
        <f>++IF(OR(MID(D11,1,1)="&lt;",D11=""),0,1)</f>
        <v>0</v>
      </c>
      <c r="L11" s="117">
        <f t="shared" ref="L11" si="1">++IF(OR(MID(E11,1,1)="&lt;",E11=""),0,1)</f>
        <v>0</v>
      </c>
      <c r="M11" s="117">
        <f t="shared" ref="M11" si="2">++IF(OR(MID(F11,1,1)="&lt;",F11=""),0,1)</f>
        <v>0</v>
      </c>
    </row>
    <row r="12" spans="1:13" ht="20.100000000000001" customHeight="1">
      <c r="A12" s="39"/>
      <c r="B12" s="240"/>
      <c r="C12" s="242" t="s">
        <v>256</v>
      </c>
      <c r="D12" s="242"/>
      <c r="E12" s="242"/>
      <c r="F12" s="246"/>
      <c r="H12" s="158"/>
      <c r="J12" s="109"/>
      <c r="K12" s="110"/>
      <c r="L12" s="110"/>
      <c r="M12" s="110"/>
    </row>
    <row r="13" spans="1:13">
      <c r="A13" s="39"/>
      <c r="B13" s="514">
        <v>3</v>
      </c>
      <c r="C13" s="253" t="s">
        <v>258</v>
      </c>
      <c r="D13" s="159" t="s">
        <v>82</v>
      </c>
      <c r="E13" s="520" t="s">
        <v>241</v>
      </c>
      <c r="F13" s="531" t="s">
        <v>242</v>
      </c>
      <c r="H13" s="158"/>
      <c r="J13" s="109"/>
      <c r="K13" s="117">
        <f t="shared" ref="K13:K14" si="3">++IF(OR(MID(D13,1,1)="&lt;",D13=""),0,1)</f>
        <v>0</v>
      </c>
      <c r="L13" s="117">
        <f t="shared" ref="L13" si="4">++IF(OR(MID(E13,1,1)="&lt;",E13=""),0,1)</f>
        <v>0</v>
      </c>
      <c r="M13" s="117">
        <f t="shared" ref="M13" si="5">++IF(OR(MID(F13,1,1)="&lt;",F13=""),0,1)</f>
        <v>0</v>
      </c>
    </row>
    <row r="14" spans="1:13">
      <c r="A14" s="39"/>
      <c r="B14" s="516"/>
      <c r="C14" s="254" t="s">
        <v>260</v>
      </c>
      <c r="D14" s="244" t="s">
        <v>82</v>
      </c>
      <c r="E14" s="522"/>
      <c r="F14" s="532"/>
      <c r="H14" s="158"/>
      <c r="J14" s="109"/>
      <c r="K14" s="117">
        <f t="shared" si="3"/>
        <v>0</v>
      </c>
      <c r="L14" s="110"/>
      <c r="M14" s="110"/>
    </row>
    <row r="15" spans="1:13" ht="20.100000000000001" customHeight="1">
      <c r="A15" s="39"/>
      <c r="B15" s="42"/>
      <c r="C15" s="40" t="s">
        <v>262</v>
      </c>
      <c r="D15" s="40"/>
      <c r="E15" s="40"/>
      <c r="F15" s="41"/>
      <c r="H15" s="158"/>
      <c r="J15" s="109"/>
      <c r="K15" s="110"/>
      <c r="L15" s="110"/>
      <c r="M15" s="110"/>
    </row>
    <row r="16" spans="1:13" ht="20.100000000000001" customHeight="1">
      <c r="A16" s="39"/>
      <c r="B16" s="240"/>
      <c r="C16" s="242" t="s">
        <v>263</v>
      </c>
      <c r="D16" s="242"/>
      <c r="E16" s="242"/>
      <c r="F16" s="246"/>
      <c r="H16" s="158"/>
      <c r="J16" s="109"/>
      <c r="K16" s="110"/>
      <c r="L16" s="110"/>
      <c r="M16" s="110"/>
    </row>
    <row r="17" spans="1:13" ht="22.5">
      <c r="A17" s="39"/>
      <c r="B17" s="514">
        <v>4</v>
      </c>
      <c r="C17" s="252" t="s">
        <v>264</v>
      </c>
      <c r="D17" s="159" t="s">
        <v>82</v>
      </c>
      <c r="E17" s="520" t="s">
        <v>241</v>
      </c>
      <c r="F17" s="525" t="s">
        <v>242</v>
      </c>
      <c r="H17" s="158"/>
      <c r="J17" s="109"/>
      <c r="K17" s="117">
        <f t="shared" ref="K17:K18" si="6">++IF(OR(MID(D17,1,1)="&lt;",D17=""),0,1)</f>
        <v>0</v>
      </c>
      <c r="L17" s="117">
        <f t="shared" ref="L17" si="7">++IF(OR(MID(E17,1,1)="&lt;",E17=""),0,1)</f>
        <v>0</v>
      </c>
      <c r="M17" s="117">
        <f t="shared" ref="M17" si="8">++IF(OR(MID(F17,1,1)="&lt;",F17=""),0,1)</f>
        <v>0</v>
      </c>
    </row>
    <row r="18" spans="1:13" ht="22.5">
      <c r="A18" s="39"/>
      <c r="B18" s="516"/>
      <c r="C18" s="254" t="s">
        <v>265</v>
      </c>
      <c r="D18" s="244" t="s">
        <v>82</v>
      </c>
      <c r="E18" s="522"/>
      <c r="F18" s="526"/>
      <c r="H18" s="158"/>
      <c r="J18" s="109"/>
      <c r="K18" s="117">
        <f t="shared" si="6"/>
        <v>0</v>
      </c>
      <c r="L18" s="110"/>
      <c r="M18" s="110"/>
    </row>
    <row r="19" spans="1:13" ht="20.100000000000001" customHeight="1">
      <c r="A19" s="39"/>
      <c r="B19" s="240"/>
      <c r="C19" s="242" t="s">
        <v>268</v>
      </c>
      <c r="D19" s="242"/>
      <c r="E19" s="242"/>
      <c r="F19" s="246"/>
      <c r="H19" s="158"/>
      <c r="J19" s="109"/>
      <c r="K19" s="110"/>
      <c r="L19" s="110"/>
      <c r="M19" s="110"/>
    </row>
    <row r="20" spans="1:13" ht="56.25">
      <c r="A20" s="39"/>
      <c r="B20" s="241">
        <v>5</v>
      </c>
      <c r="C20" s="249" t="s">
        <v>269</v>
      </c>
      <c r="D20" s="244" t="s">
        <v>82</v>
      </c>
      <c r="E20" s="250" t="s">
        <v>241</v>
      </c>
      <c r="F20" s="251" t="s">
        <v>242</v>
      </c>
      <c r="H20" s="158"/>
      <c r="J20" s="109"/>
      <c r="K20" s="117">
        <f>++IF(OR(MID(D20,1,1)="&lt;",D20=""),0,1)</f>
        <v>0</v>
      </c>
      <c r="L20" s="117">
        <f t="shared" ref="L20" si="9">++IF(OR(MID(E20,1,1)="&lt;",E20=""),0,1)</f>
        <v>0</v>
      </c>
      <c r="M20" s="117">
        <f t="shared" ref="M20" si="10">++IF(OR(MID(F20,1,1)="&lt;",F20=""),0,1)</f>
        <v>0</v>
      </c>
    </row>
    <row r="21" spans="1:13" ht="20.100000000000001" customHeight="1">
      <c r="A21" s="39"/>
      <c r="B21" s="240"/>
      <c r="C21" s="242" t="s">
        <v>273</v>
      </c>
      <c r="D21" s="242"/>
      <c r="E21" s="242"/>
      <c r="F21" s="246"/>
      <c r="H21" s="158"/>
      <c r="J21" s="109"/>
      <c r="K21" s="110"/>
      <c r="L21" s="110"/>
      <c r="M21" s="110"/>
    </row>
    <row r="22" spans="1:13" ht="22.5">
      <c r="A22" s="39"/>
      <c r="B22" s="514">
        <v>6</v>
      </c>
      <c r="C22" s="252" t="s">
        <v>450</v>
      </c>
      <c r="D22" s="159" t="s">
        <v>82</v>
      </c>
      <c r="E22" s="520" t="s">
        <v>241</v>
      </c>
      <c r="F22" s="525" t="s">
        <v>242</v>
      </c>
      <c r="H22" s="158"/>
      <c r="J22" s="109"/>
      <c r="K22" s="117">
        <f t="shared" ref="K22:K23" si="11">++IF(OR(MID(D22,1,1)="&lt;",D22=""),0,1)</f>
        <v>0</v>
      </c>
      <c r="L22" s="117">
        <f t="shared" ref="L22" si="12">++IF(OR(MID(E22,1,1)="&lt;",E22=""),0,1)</f>
        <v>0</v>
      </c>
      <c r="M22" s="117">
        <f t="shared" ref="M22" si="13">++IF(OR(MID(F22,1,1)="&lt;",F22=""),0,1)</f>
        <v>0</v>
      </c>
    </row>
    <row r="23" spans="1:13">
      <c r="A23" s="39"/>
      <c r="B23" s="516"/>
      <c r="C23" s="255" t="s">
        <v>276</v>
      </c>
      <c r="D23" s="244" t="s">
        <v>82</v>
      </c>
      <c r="E23" s="522"/>
      <c r="F23" s="526"/>
      <c r="H23" s="158"/>
      <c r="J23" s="109"/>
      <c r="K23" s="117">
        <f t="shared" si="11"/>
        <v>0</v>
      </c>
      <c r="L23" s="110"/>
      <c r="M23" s="110"/>
    </row>
    <row r="24" spans="1:13" ht="20.100000000000001" customHeight="1">
      <c r="A24" s="39"/>
      <c r="B24" s="42"/>
      <c r="C24" s="40" t="s">
        <v>288</v>
      </c>
      <c r="D24" s="40"/>
      <c r="E24" s="40"/>
      <c r="F24" s="41"/>
      <c r="H24" s="158"/>
      <c r="J24" s="109"/>
      <c r="K24" s="110"/>
      <c r="L24" s="110"/>
      <c r="M24" s="110"/>
    </row>
    <row r="25" spans="1:13" ht="20.100000000000001" customHeight="1">
      <c r="A25" s="39"/>
      <c r="B25" s="240"/>
      <c r="C25" s="242" t="s">
        <v>289</v>
      </c>
      <c r="D25" s="242"/>
      <c r="E25" s="242"/>
      <c r="F25" s="246"/>
      <c r="H25" s="158"/>
      <c r="J25" s="109"/>
      <c r="K25" s="110"/>
      <c r="L25" s="110"/>
      <c r="M25" s="110"/>
    </row>
    <row r="26" spans="1:13" ht="56.25">
      <c r="A26" s="39"/>
      <c r="B26" s="241">
        <v>7</v>
      </c>
      <c r="C26" s="249" t="s">
        <v>290</v>
      </c>
      <c r="D26" s="244" t="s">
        <v>82</v>
      </c>
      <c r="E26" s="250" t="s">
        <v>241</v>
      </c>
      <c r="F26" s="251" t="s">
        <v>242</v>
      </c>
      <c r="H26" s="158"/>
      <c r="J26" s="109"/>
      <c r="K26" s="117">
        <f>++IF(OR(MID(D26,1,1)="&lt;",D26=""),0,1)</f>
        <v>0</v>
      </c>
      <c r="L26" s="117">
        <f t="shared" ref="L26" si="14">++IF(OR(MID(E26,1,1)="&lt;",E26=""),0,1)</f>
        <v>0</v>
      </c>
      <c r="M26" s="117">
        <f t="shared" ref="M26" si="15">++IF(OR(MID(F26,1,1)="&lt;",F26=""),0,1)</f>
        <v>0</v>
      </c>
    </row>
    <row r="27" spans="1:13" ht="20.100000000000001" customHeight="1">
      <c r="A27" s="39"/>
      <c r="B27" s="256"/>
      <c r="C27" s="257" t="s">
        <v>294</v>
      </c>
      <c r="D27" s="257"/>
      <c r="E27" s="257"/>
      <c r="F27" s="258"/>
      <c r="H27" s="158"/>
      <c r="J27" s="109"/>
      <c r="K27" s="110"/>
      <c r="L27" s="110"/>
      <c r="M27" s="110"/>
    </row>
    <row r="28" spans="1:13">
      <c r="A28" s="39"/>
      <c r="B28" s="514">
        <v>8</v>
      </c>
      <c r="C28" s="259" t="s">
        <v>295</v>
      </c>
      <c r="D28" s="159" t="s">
        <v>82</v>
      </c>
      <c r="E28" s="520" t="s">
        <v>241</v>
      </c>
      <c r="F28" s="525" t="s">
        <v>242</v>
      </c>
      <c r="H28" s="158"/>
      <c r="J28" s="109"/>
      <c r="K28" s="117">
        <f t="shared" ref="K28:K29" si="16">++IF(OR(MID(D28,1,1)="&lt;",D28=""),0,1)</f>
        <v>0</v>
      </c>
      <c r="L28" s="117">
        <f t="shared" ref="L28" si="17">++IF(OR(MID(E28,1,1)="&lt;",E28=""),0,1)</f>
        <v>0</v>
      </c>
      <c r="M28" s="117">
        <f t="shared" ref="M28" si="18">++IF(OR(MID(F28,1,1)="&lt;",F28=""),0,1)</f>
        <v>0</v>
      </c>
    </row>
    <row r="29" spans="1:13">
      <c r="A29" s="39"/>
      <c r="B29" s="516"/>
      <c r="C29" s="254" t="s">
        <v>300</v>
      </c>
      <c r="D29" s="244" t="s">
        <v>82</v>
      </c>
      <c r="E29" s="522"/>
      <c r="F29" s="526"/>
      <c r="H29" s="158"/>
      <c r="J29" s="109"/>
      <c r="K29" s="117">
        <f t="shared" si="16"/>
        <v>0</v>
      </c>
      <c r="L29" s="110"/>
      <c r="M29" s="110"/>
    </row>
    <row r="30" spans="1:13" ht="20.100000000000001" customHeight="1">
      <c r="A30" s="39"/>
      <c r="B30" s="240"/>
      <c r="C30" s="242" t="s">
        <v>302</v>
      </c>
      <c r="D30" s="242"/>
      <c r="E30" s="242"/>
      <c r="F30" s="246"/>
      <c r="H30" s="158"/>
      <c r="J30" s="109"/>
      <c r="K30" s="110"/>
      <c r="L30" s="110"/>
      <c r="M30" s="110"/>
    </row>
    <row r="31" spans="1:13">
      <c r="A31" s="39"/>
      <c r="B31" s="527">
        <v>9</v>
      </c>
      <c r="C31" s="252" t="s">
        <v>303</v>
      </c>
      <c r="D31" s="159" t="s">
        <v>82</v>
      </c>
      <c r="E31" s="520" t="s">
        <v>241</v>
      </c>
      <c r="F31" s="525" t="s">
        <v>242</v>
      </c>
      <c r="H31" s="158"/>
      <c r="J31" s="109"/>
      <c r="K31" s="117">
        <f t="shared" ref="K31:K32" si="19">++IF(OR(MID(D31,1,1)="&lt;",D31=""),0,1)</f>
        <v>0</v>
      </c>
      <c r="L31" s="117">
        <f t="shared" ref="L31" si="20">++IF(OR(MID(E31,1,1)="&lt;",E31=""),0,1)</f>
        <v>0</v>
      </c>
      <c r="M31" s="117">
        <f t="shared" ref="M31" si="21">++IF(OR(MID(F31,1,1)="&lt;",F31=""),0,1)</f>
        <v>0</v>
      </c>
    </row>
    <row r="32" spans="1:13" ht="22.5">
      <c r="A32" s="39"/>
      <c r="B32" s="528"/>
      <c r="C32" s="255" t="s">
        <v>304</v>
      </c>
      <c r="D32" s="244" t="s">
        <v>82</v>
      </c>
      <c r="E32" s="522"/>
      <c r="F32" s="526"/>
      <c r="H32" s="158"/>
      <c r="J32" s="109"/>
      <c r="K32" s="117">
        <f t="shared" si="19"/>
        <v>0</v>
      </c>
      <c r="L32" s="110"/>
      <c r="M32" s="110"/>
    </row>
    <row r="33" spans="1:13" ht="20.100000000000001" customHeight="1">
      <c r="A33" s="39"/>
      <c r="B33" s="240"/>
      <c r="C33" s="242" t="s">
        <v>451</v>
      </c>
      <c r="D33" s="242"/>
      <c r="E33" s="242"/>
      <c r="F33" s="246"/>
      <c r="H33" s="158"/>
      <c r="J33" s="109"/>
      <c r="K33" s="110"/>
      <c r="L33" s="110"/>
      <c r="M33" s="110"/>
    </row>
    <row r="34" spans="1:13" ht="56.25">
      <c r="A34" s="39"/>
      <c r="B34" s="241">
        <v>10</v>
      </c>
      <c r="C34" s="249" t="s">
        <v>452</v>
      </c>
      <c r="D34" s="244" t="s">
        <v>82</v>
      </c>
      <c r="E34" s="250" t="s">
        <v>241</v>
      </c>
      <c r="F34" s="251" t="s">
        <v>242</v>
      </c>
      <c r="H34" s="158"/>
      <c r="J34" s="109"/>
      <c r="K34" s="117">
        <f>++IF(OR(MID(D34,1,1)="&lt;",D34=""),0,1)</f>
        <v>0</v>
      </c>
      <c r="L34" s="117">
        <f t="shared" ref="L34" si="22">++IF(OR(MID(E34,1,1)="&lt;",E34=""),0,1)</f>
        <v>0</v>
      </c>
      <c r="M34" s="117">
        <f t="shared" ref="M34" si="23">++IF(OR(MID(F34,1,1)="&lt;",F34=""),0,1)</f>
        <v>0</v>
      </c>
    </row>
    <row r="35" spans="1:13" ht="20.100000000000001" customHeight="1">
      <c r="A35" s="39"/>
      <c r="B35" s="42"/>
      <c r="C35" s="40" t="s">
        <v>311</v>
      </c>
      <c r="D35" s="40"/>
      <c r="E35" s="40"/>
      <c r="F35" s="41"/>
      <c r="H35" s="158"/>
      <c r="J35" s="109"/>
      <c r="K35" s="110"/>
      <c r="L35" s="110"/>
      <c r="M35" s="110"/>
    </row>
    <row r="36" spans="1:13" ht="20.100000000000001" customHeight="1">
      <c r="A36" s="39"/>
      <c r="B36" s="240"/>
      <c r="C36" s="242" t="s">
        <v>316</v>
      </c>
      <c r="D36" s="242"/>
      <c r="E36" s="242"/>
      <c r="F36" s="246"/>
      <c r="H36" s="158"/>
      <c r="J36" s="109"/>
      <c r="K36" s="110"/>
      <c r="L36" s="110"/>
      <c r="M36" s="110"/>
    </row>
    <row r="37" spans="1:13">
      <c r="A37" s="39"/>
      <c r="B37" s="529">
        <v>11</v>
      </c>
      <c r="C37" s="252" t="s">
        <v>317</v>
      </c>
      <c r="D37" s="159" t="s">
        <v>82</v>
      </c>
      <c r="E37" s="520" t="s">
        <v>241</v>
      </c>
      <c r="F37" s="525" t="s">
        <v>242</v>
      </c>
      <c r="H37" s="158"/>
      <c r="J37" s="109"/>
      <c r="K37" s="117">
        <f t="shared" ref="K37:K38" si="24">++IF(OR(MID(D37,1,1)="&lt;",D37=""),0,1)</f>
        <v>0</v>
      </c>
      <c r="L37" s="117">
        <f t="shared" ref="L37" si="25">++IF(OR(MID(E37,1,1)="&lt;",E37=""),0,1)</f>
        <v>0</v>
      </c>
      <c r="M37" s="117">
        <f t="shared" ref="M37" si="26">++IF(OR(MID(F37,1,1)="&lt;",F37=""),0,1)</f>
        <v>0</v>
      </c>
    </row>
    <row r="38" spans="1:13" ht="22.5">
      <c r="A38" s="39"/>
      <c r="B38" s="530"/>
      <c r="C38" s="254" t="s">
        <v>319</v>
      </c>
      <c r="D38" s="244" t="s">
        <v>82</v>
      </c>
      <c r="E38" s="522"/>
      <c r="F38" s="526"/>
      <c r="H38" s="158"/>
      <c r="J38" s="109"/>
      <c r="K38" s="117">
        <f t="shared" si="24"/>
        <v>0</v>
      </c>
      <c r="L38" s="110"/>
      <c r="M38" s="110"/>
    </row>
    <row r="39" spans="1:13" ht="20.100000000000001" customHeight="1">
      <c r="A39" s="39"/>
      <c r="B39" s="240"/>
      <c r="C39" s="242" t="s">
        <v>322</v>
      </c>
      <c r="D39" s="242"/>
      <c r="E39" s="242"/>
      <c r="F39" s="246"/>
      <c r="H39" s="158"/>
      <c r="J39" s="109"/>
      <c r="K39" s="110"/>
      <c r="L39" s="110"/>
      <c r="M39" s="110"/>
    </row>
    <row r="40" spans="1:13" ht="56.25">
      <c r="A40" s="39"/>
      <c r="B40" s="241">
        <v>12</v>
      </c>
      <c r="C40" s="249" t="s">
        <v>453</v>
      </c>
      <c r="D40" s="244" t="s">
        <v>82</v>
      </c>
      <c r="E40" s="250" t="s">
        <v>241</v>
      </c>
      <c r="F40" s="251" t="s">
        <v>242</v>
      </c>
      <c r="H40" s="158"/>
      <c r="J40" s="109"/>
      <c r="K40" s="117">
        <f>++IF(OR(MID(D40,1,1)="&lt;",D40=""),0,1)</f>
        <v>0</v>
      </c>
      <c r="L40" s="117">
        <f t="shared" ref="L40" si="27">++IF(OR(MID(E40,1,1)="&lt;",E40=""),0,1)</f>
        <v>0</v>
      </c>
      <c r="M40" s="117">
        <f t="shared" ref="M40" si="28">++IF(OR(MID(F40,1,1)="&lt;",F40=""),0,1)</f>
        <v>0</v>
      </c>
    </row>
    <row r="41" spans="1:13" ht="20.100000000000001" customHeight="1">
      <c r="A41" s="39"/>
      <c r="B41" s="240"/>
      <c r="C41" s="242" t="s">
        <v>324</v>
      </c>
      <c r="D41" s="242"/>
      <c r="E41" s="242"/>
      <c r="F41" s="246"/>
      <c r="H41" s="158"/>
      <c r="J41" s="109"/>
      <c r="K41" s="110"/>
      <c r="L41" s="110"/>
      <c r="M41" s="110"/>
    </row>
    <row r="42" spans="1:13" ht="56.25">
      <c r="A42" s="39"/>
      <c r="B42" s="241">
        <v>13</v>
      </c>
      <c r="C42" s="249" t="s">
        <v>325</v>
      </c>
      <c r="D42" s="244" t="s">
        <v>82</v>
      </c>
      <c r="E42" s="250" t="s">
        <v>241</v>
      </c>
      <c r="F42" s="251" t="s">
        <v>242</v>
      </c>
      <c r="H42" s="158"/>
      <c r="J42" s="109"/>
      <c r="K42" s="117">
        <f>++IF(OR(MID(D42,1,1)="&lt;",D42=""),0,1)</f>
        <v>0</v>
      </c>
      <c r="L42" s="117">
        <f t="shared" ref="L42" si="29">++IF(OR(MID(E42,1,1)="&lt;",E42=""),0,1)</f>
        <v>0</v>
      </c>
      <c r="M42" s="117">
        <f t="shared" ref="M42" si="30">++IF(OR(MID(F42,1,1)="&lt;",F42=""),0,1)</f>
        <v>0</v>
      </c>
    </row>
    <row r="43" spans="1:13" ht="20.100000000000001" customHeight="1">
      <c r="A43" s="39"/>
      <c r="B43" s="240"/>
      <c r="C43" s="242" t="s">
        <v>330</v>
      </c>
      <c r="D43" s="242"/>
      <c r="E43" s="242"/>
      <c r="F43" s="246"/>
      <c r="H43" s="158"/>
      <c r="J43" s="109"/>
      <c r="K43" s="110"/>
      <c r="L43" s="110"/>
      <c r="M43" s="110"/>
    </row>
    <row r="44" spans="1:13" ht="56.25">
      <c r="A44" s="39"/>
      <c r="B44" s="241">
        <v>14</v>
      </c>
      <c r="C44" s="249" t="s">
        <v>331</v>
      </c>
      <c r="D44" s="244" t="s">
        <v>82</v>
      </c>
      <c r="E44" s="250" t="s">
        <v>241</v>
      </c>
      <c r="F44" s="251" t="s">
        <v>242</v>
      </c>
      <c r="H44" s="158"/>
      <c r="J44" s="109"/>
      <c r="K44" s="117">
        <f>++IF(OR(MID(D44,1,1)="&lt;",D44=""),0,1)</f>
        <v>0</v>
      </c>
      <c r="L44" s="117">
        <f t="shared" ref="L44" si="31">++IF(OR(MID(E44,1,1)="&lt;",E44=""),0,1)</f>
        <v>0</v>
      </c>
      <c r="M44" s="117">
        <f t="shared" ref="M44" si="32">++IF(OR(MID(F44,1,1)="&lt;",F44=""),0,1)</f>
        <v>0</v>
      </c>
    </row>
    <row r="45" spans="1:13" ht="20.100000000000001" customHeight="1">
      <c r="A45" s="39"/>
      <c r="B45" s="240"/>
      <c r="C45" s="242" t="s">
        <v>335</v>
      </c>
      <c r="D45" s="242"/>
      <c r="E45" s="242"/>
      <c r="F45" s="246"/>
      <c r="H45" s="158"/>
      <c r="J45" s="109"/>
      <c r="K45" s="110"/>
      <c r="L45" s="110"/>
      <c r="M45" s="110"/>
    </row>
    <row r="46" spans="1:13" ht="56.25">
      <c r="A46" s="39"/>
      <c r="B46" s="260">
        <v>15</v>
      </c>
      <c r="C46" s="261" t="s">
        <v>454</v>
      </c>
      <c r="D46" s="244" t="s">
        <v>82</v>
      </c>
      <c r="E46" s="250" t="s">
        <v>241</v>
      </c>
      <c r="F46" s="251" t="s">
        <v>242</v>
      </c>
      <c r="H46" s="158"/>
      <c r="J46" s="109"/>
      <c r="K46" s="117">
        <f>++IF(OR(MID(D46,1,1)="&lt;",D46=""),0,1)</f>
        <v>0</v>
      </c>
      <c r="L46" s="117">
        <f t="shared" ref="L46" si="33">++IF(OR(MID(E46,1,1)="&lt;",E46=""),0,1)</f>
        <v>0</v>
      </c>
      <c r="M46" s="117">
        <f t="shared" ref="M46" si="34">++IF(OR(MID(F46,1,1)="&lt;",F46=""),0,1)</f>
        <v>0</v>
      </c>
    </row>
    <row r="47" spans="1:13" ht="20.100000000000001" customHeight="1">
      <c r="A47" s="39"/>
      <c r="B47" s="240"/>
      <c r="C47" s="242" t="s">
        <v>339</v>
      </c>
      <c r="D47" s="242"/>
      <c r="E47" s="242"/>
      <c r="F47" s="246"/>
      <c r="H47" s="158"/>
      <c r="J47" s="109"/>
      <c r="K47" s="110"/>
      <c r="L47" s="110"/>
      <c r="M47" s="110"/>
    </row>
    <row r="48" spans="1:13" ht="56.25">
      <c r="A48" s="39"/>
      <c r="B48" s="241">
        <v>16</v>
      </c>
      <c r="C48" s="262" t="s">
        <v>455</v>
      </c>
      <c r="D48" s="244" t="s">
        <v>82</v>
      </c>
      <c r="E48" s="250" t="s">
        <v>241</v>
      </c>
      <c r="F48" s="251" t="s">
        <v>242</v>
      </c>
      <c r="H48" s="158"/>
      <c r="J48" s="109"/>
      <c r="K48" s="117">
        <f>++IF(OR(MID(D48,1,1)="&lt;",D48=""),0,1)</f>
        <v>0</v>
      </c>
      <c r="L48" s="117">
        <f t="shared" ref="L48" si="35">++IF(OR(MID(E48,1,1)="&lt;",E48=""),0,1)</f>
        <v>0</v>
      </c>
      <c r="M48" s="117">
        <f t="shared" ref="M48" si="36">++IF(OR(MID(F48,1,1)="&lt;",F48=""),0,1)</f>
        <v>0</v>
      </c>
    </row>
    <row r="49" spans="1:13" ht="20.100000000000001" customHeight="1">
      <c r="A49" s="39"/>
      <c r="B49" s="240"/>
      <c r="C49" s="242" t="s">
        <v>346</v>
      </c>
      <c r="D49" s="242"/>
      <c r="E49" s="242"/>
      <c r="F49" s="246"/>
      <c r="H49" s="158"/>
      <c r="J49" s="109"/>
      <c r="K49" s="110"/>
      <c r="L49" s="110"/>
      <c r="M49" s="110"/>
    </row>
    <row r="50" spans="1:13" ht="56.25">
      <c r="A50" s="39"/>
      <c r="B50" s="241">
        <v>17</v>
      </c>
      <c r="C50" s="249" t="s">
        <v>347</v>
      </c>
      <c r="D50" s="244" t="s">
        <v>82</v>
      </c>
      <c r="E50" s="250" t="s">
        <v>241</v>
      </c>
      <c r="F50" s="251" t="s">
        <v>242</v>
      </c>
      <c r="H50" s="158"/>
      <c r="J50" s="109"/>
      <c r="K50" s="117">
        <f>++IF(OR(MID(D50,1,1)="&lt;",D50=""),0,1)</f>
        <v>0</v>
      </c>
      <c r="L50" s="117">
        <f t="shared" ref="L50" si="37">++IF(OR(MID(E50,1,1)="&lt;",E50=""),0,1)</f>
        <v>0</v>
      </c>
      <c r="M50" s="117">
        <f t="shared" ref="M50" si="38">++IF(OR(MID(F50,1,1)="&lt;",F50=""),0,1)</f>
        <v>0</v>
      </c>
    </row>
    <row r="51" spans="1:13" ht="20.100000000000001" customHeight="1">
      <c r="A51" s="39"/>
      <c r="B51" s="240"/>
      <c r="C51" s="242" t="s">
        <v>353</v>
      </c>
      <c r="D51" s="242"/>
      <c r="E51" s="242"/>
      <c r="F51" s="246"/>
      <c r="H51" s="158"/>
      <c r="J51" s="109"/>
      <c r="K51" s="110"/>
      <c r="L51" s="110"/>
      <c r="M51" s="110"/>
    </row>
    <row r="52" spans="1:13" ht="56.25">
      <c r="A52" s="39"/>
      <c r="B52" s="260">
        <v>18</v>
      </c>
      <c r="C52" s="261" t="s">
        <v>354</v>
      </c>
      <c r="D52" s="244" t="s">
        <v>82</v>
      </c>
      <c r="E52" s="250" t="s">
        <v>241</v>
      </c>
      <c r="F52" s="251" t="s">
        <v>242</v>
      </c>
      <c r="H52" s="158"/>
      <c r="J52" s="109"/>
      <c r="K52" s="117">
        <f>++IF(OR(MID(D52,1,1)="&lt;",D52=""),0,1)</f>
        <v>0</v>
      </c>
      <c r="L52" s="117">
        <f t="shared" ref="L52" si="39">++IF(OR(MID(E52,1,1)="&lt;",E52=""),0,1)</f>
        <v>0</v>
      </c>
      <c r="M52" s="117">
        <f t="shared" ref="M52" si="40">++IF(OR(MID(F52,1,1)="&lt;",F52=""),0,1)</f>
        <v>0</v>
      </c>
    </row>
    <row r="53" spans="1:13" ht="20.100000000000001" customHeight="1">
      <c r="A53" s="39"/>
      <c r="B53" s="240"/>
      <c r="C53" s="242" t="s">
        <v>357</v>
      </c>
      <c r="D53" s="242"/>
      <c r="E53" s="242"/>
      <c r="F53" s="246"/>
      <c r="H53" s="158"/>
      <c r="J53" s="109"/>
      <c r="K53" s="110"/>
      <c r="L53" s="110"/>
      <c r="M53" s="110"/>
    </row>
    <row r="54" spans="1:13" ht="56.25">
      <c r="A54" s="39"/>
      <c r="B54" s="241">
        <v>19</v>
      </c>
      <c r="C54" s="249" t="s">
        <v>358</v>
      </c>
      <c r="D54" s="244" t="s">
        <v>82</v>
      </c>
      <c r="E54" s="250" t="s">
        <v>241</v>
      </c>
      <c r="F54" s="251" t="s">
        <v>242</v>
      </c>
      <c r="H54" s="158"/>
      <c r="J54" s="109"/>
      <c r="K54" s="117">
        <f>++IF(OR(MID(D54,1,1)="&lt;",D54=""),0,1)</f>
        <v>0</v>
      </c>
      <c r="L54" s="117">
        <f t="shared" ref="L54" si="41">++IF(OR(MID(E54,1,1)="&lt;",E54=""),0,1)</f>
        <v>0</v>
      </c>
      <c r="M54" s="117">
        <f t="shared" ref="M54" si="42">++IF(OR(MID(F54,1,1)="&lt;",F54=""),0,1)</f>
        <v>0</v>
      </c>
    </row>
    <row r="55" spans="1:13" ht="20.100000000000001" customHeight="1">
      <c r="A55" s="39"/>
      <c r="B55" s="42"/>
      <c r="C55" s="40" t="s">
        <v>362</v>
      </c>
      <c r="D55" s="40"/>
      <c r="E55" s="40"/>
      <c r="F55" s="41"/>
      <c r="H55" s="158"/>
      <c r="J55" s="109"/>
      <c r="K55" s="110"/>
      <c r="L55" s="110"/>
      <c r="M55" s="110"/>
    </row>
    <row r="56" spans="1:13" ht="20.100000000000001" customHeight="1">
      <c r="A56" s="39"/>
      <c r="B56" s="240"/>
      <c r="C56" s="242" t="s">
        <v>363</v>
      </c>
      <c r="D56" s="242"/>
      <c r="E56" s="242"/>
      <c r="F56" s="246"/>
      <c r="H56" s="158"/>
      <c r="J56" s="109"/>
      <c r="K56" s="110"/>
      <c r="L56" s="110"/>
      <c r="M56" s="110"/>
    </row>
    <row r="57" spans="1:13" ht="22.5">
      <c r="A57" s="39"/>
      <c r="B57" s="514">
        <v>20</v>
      </c>
      <c r="C57" s="252" t="s">
        <v>456</v>
      </c>
      <c r="D57" s="159" t="s">
        <v>82</v>
      </c>
      <c r="E57" s="520" t="s">
        <v>241</v>
      </c>
      <c r="F57" s="525" t="s">
        <v>242</v>
      </c>
      <c r="H57" s="158"/>
      <c r="J57" s="109"/>
      <c r="K57" s="117">
        <f t="shared" ref="K57:K58" si="43">++IF(OR(MID(D57,1,1)="&lt;",D57=""),0,1)</f>
        <v>0</v>
      </c>
      <c r="L57" s="117">
        <f t="shared" ref="L57" si="44">++IF(OR(MID(E57,1,1)="&lt;",E57=""),0,1)</f>
        <v>0</v>
      </c>
      <c r="M57" s="117">
        <f t="shared" ref="M57" si="45">++IF(OR(MID(F57,1,1)="&lt;",F57=""),0,1)</f>
        <v>0</v>
      </c>
    </row>
    <row r="58" spans="1:13">
      <c r="A58" s="39"/>
      <c r="B58" s="516"/>
      <c r="C58" s="254" t="s">
        <v>365</v>
      </c>
      <c r="D58" s="244" t="s">
        <v>82</v>
      </c>
      <c r="E58" s="522"/>
      <c r="F58" s="526"/>
      <c r="H58" s="158"/>
      <c r="J58" s="109"/>
      <c r="K58" s="117">
        <f t="shared" si="43"/>
        <v>0</v>
      </c>
      <c r="L58" s="110"/>
      <c r="M58" s="110"/>
    </row>
    <row r="59" spans="1:13" ht="20.100000000000001" customHeight="1">
      <c r="A59" s="39"/>
      <c r="B59" s="240"/>
      <c r="C59" s="242" t="s">
        <v>367</v>
      </c>
      <c r="D59" s="242"/>
      <c r="E59" s="242"/>
      <c r="F59" s="246"/>
      <c r="H59" s="158"/>
      <c r="J59" s="109"/>
      <c r="K59" s="110"/>
      <c r="L59" s="110"/>
      <c r="M59" s="110"/>
    </row>
    <row r="60" spans="1:13" ht="22.5">
      <c r="A60" s="39"/>
      <c r="B60" s="514">
        <v>21</v>
      </c>
      <c r="C60" s="259" t="s">
        <v>368</v>
      </c>
      <c r="D60" s="159" t="s">
        <v>82</v>
      </c>
      <c r="E60" s="520" t="s">
        <v>241</v>
      </c>
      <c r="F60" s="525" t="s">
        <v>242</v>
      </c>
      <c r="H60" s="158"/>
      <c r="J60" s="109"/>
      <c r="K60" s="117">
        <f t="shared" ref="K60:K61" si="46">++IF(OR(MID(D60,1,1)="&lt;",D60=""),0,1)</f>
        <v>0</v>
      </c>
      <c r="L60" s="117">
        <f t="shared" ref="L60" si="47">++IF(OR(MID(E60,1,1)="&lt;",E60=""),0,1)</f>
        <v>0</v>
      </c>
      <c r="M60" s="117">
        <f t="shared" ref="M60" si="48">++IF(OR(MID(F60,1,1)="&lt;",F60=""),0,1)</f>
        <v>0</v>
      </c>
    </row>
    <row r="61" spans="1:13" ht="22.5">
      <c r="A61" s="39"/>
      <c r="B61" s="516"/>
      <c r="C61" s="255" t="s">
        <v>369</v>
      </c>
      <c r="D61" s="244" t="s">
        <v>82</v>
      </c>
      <c r="E61" s="522"/>
      <c r="F61" s="526"/>
      <c r="H61" s="158"/>
      <c r="J61" s="109"/>
      <c r="K61" s="117">
        <f t="shared" si="46"/>
        <v>0</v>
      </c>
      <c r="L61" s="110"/>
      <c r="M61" s="110"/>
    </row>
    <row r="62" spans="1:13" ht="20.100000000000001" customHeight="1">
      <c r="A62" s="39"/>
      <c r="B62" s="240"/>
      <c r="C62" s="242" t="s">
        <v>373</v>
      </c>
      <c r="D62" s="242"/>
      <c r="E62" s="242"/>
      <c r="F62" s="246"/>
      <c r="H62" s="158"/>
      <c r="J62" s="109"/>
      <c r="K62" s="110"/>
      <c r="L62" s="110"/>
      <c r="M62" s="110"/>
    </row>
    <row r="63" spans="1:13" ht="85.7" customHeight="1">
      <c r="A63" s="39"/>
      <c r="B63" s="241">
        <v>22</v>
      </c>
      <c r="C63" s="249" t="s">
        <v>457</v>
      </c>
      <c r="D63" s="244" t="s">
        <v>82</v>
      </c>
      <c r="E63" s="250" t="s">
        <v>241</v>
      </c>
      <c r="F63" s="251" t="s">
        <v>242</v>
      </c>
      <c r="H63" s="158"/>
      <c r="J63" s="109"/>
      <c r="K63" s="117">
        <f>++IF(OR(MID(D63,1,1)="&lt;",D63=""),0,1)</f>
        <v>0</v>
      </c>
      <c r="L63" s="117">
        <f t="shared" ref="L63" si="49">++IF(OR(MID(E63,1,1)="&lt;",E63=""),0,1)</f>
        <v>0</v>
      </c>
      <c r="M63" s="117">
        <f t="shared" ref="M63" si="50">++IF(OR(MID(F63,1,1)="&lt;",F63=""),0,1)</f>
        <v>0</v>
      </c>
    </row>
    <row r="64" spans="1:13" ht="20.100000000000001" customHeight="1">
      <c r="A64" s="39"/>
      <c r="B64" s="240"/>
      <c r="C64" s="242" t="s">
        <v>377</v>
      </c>
      <c r="D64" s="242"/>
      <c r="E64" s="242"/>
      <c r="F64" s="246"/>
      <c r="H64" s="158"/>
      <c r="J64" s="109"/>
      <c r="K64" s="110"/>
      <c r="L64" s="110"/>
      <c r="M64" s="110"/>
    </row>
    <row r="65" spans="1:13" ht="56.25">
      <c r="A65" s="39"/>
      <c r="B65" s="241">
        <v>23</v>
      </c>
      <c r="C65" s="249" t="s">
        <v>458</v>
      </c>
      <c r="D65" s="244" t="s">
        <v>82</v>
      </c>
      <c r="E65" s="250" t="s">
        <v>241</v>
      </c>
      <c r="F65" s="251" t="s">
        <v>242</v>
      </c>
      <c r="H65" s="158"/>
      <c r="J65" s="109"/>
      <c r="K65" s="117">
        <f>++IF(OR(MID(D65,1,1)="&lt;",D65=""),0,1)</f>
        <v>0</v>
      </c>
      <c r="L65" s="117">
        <f t="shared" ref="L65" si="51">++IF(OR(MID(E65,1,1)="&lt;",E65=""),0,1)</f>
        <v>0</v>
      </c>
      <c r="M65" s="117">
        <f t="shared" ref="M65" si="52">++IF(OR(MID(F65,1,1)="&lt;",F65=""),0,1)</f>
        <v>0</v>
      </c>
    </row>
    <row r="66" spans="1:13" ht="20.100000000000001" customHeight="1">
      <c r="A66" s="39"/>
      <c r="B66" s="240"/>
      <c r="C66" s="242" t="s">
        <v>384</v>
      </c>
      <c r="D66" s="242"/>
      <c r="E66" s="242"/>
      <c r="F66" s="246"/>
      <c r="H66" s="158"/>
      <c r="J66" s="109"/>
      <c r="K66" s="110"/>
      <c r="L66" s="110"/>
      <c r="M66" s="110"/>
    </row>
    <row r="67" spans="1:13">
      <c r="A67" s="39"/>
      <c r="B67" s="514">
        <v>24</v>
      </c>
      <c r="C67" s="252" t="s">
        <v>385</v>
      </c>
      <c r="D67" s="159" t="s">
        <v>82</v>
      </c>
      <c r="E67" s="520" t="s">
        <v>241</v>
      </c>
      <c r="F67" s="517" t="s">
        <v>242</v>
      </c>
      <c r="H67" s="158"/>
      <c r="J67" s="109"/>
      <c r="K67" s="117">
        <f t="shared" ref="K67:K69" si="53">++IF(OR(MID(D67,1,1)="&lt;",D67=""),0,1)</f>
        <v>0</v>
      </c>
      <c r="L67" s="117">
        <f t="shared" ref="L67" si="54">++IF(OR(MID(E67,1,1)="&lt;",E67=""),0,1)</f>
        <v>0</v>
      </c>
      <c r="M67" s="117">
        <f t="shared" ref="M67" si="55">++IF(OR(MID(F67,1,1)="&lt;",F67=""),0,1)</f>
        <v>0</v>
      </c>
    </row>
    <row r="68" spans="1:13">
      <c r="A68" s="39"/>
      <c r="B68" s="515"/>
      <c r="C68" s="253" t="s">
        <v>386</v>
      </c>
      <c r="D68" s="159" t="s">
        <v>82</v>
      </c>
      <c r="E68" s="521"/>
      <c r="F68" s="518"/>
      <c r="H68" s="158"/>
      <c r="J68" s="109"/>
      <c r="K68" s="117">
        <f t="shared" si="53"/>
        <v>0</v>
      </c>
      <c r="L68" s="110"/>
      <c r="M68" s="110"/>
    </row>
    <row r="69" spans="1:13" ht="22.5">
      <c r="A69" s="39"/>
      <c r="B69" s="516"/>
      <c r="C69" s="254" t="s">
        <v>391</v>
      </c>
      <c r="D69" s="244" t="s">
        <v>82</v>
      </c>
      <c r="E69" s="522"/>
      <c r="F69" s="519"/>
      <c r="H69" s="158"/>
      <c r="J69" s="109"/>
      <c r="K69" s="117">
        <f t="shared" si="53"/>
        <v>0</v>
      </c>
      <c r="L69" s="110"/>
      <c r="M69" s="110"/>
    </row>
    <row r="70" spans="1:13" ht="20.100000000000001" customHeight="1">
      <c r="A70" s="39"/>
      <c r="B70" s="42"/>
      <c r="C70" s="40" t="s">
        <v>393</v>
      </c>
      <c r="D70" s="40"/>
      <c r="E70" s="40"/>
      <c r="F70" s="41"/>
      <c r="H70" s="158"/>
      <c r="J70" s="109"/>
      <c r="K70" s="110"/>
      <c r="L70" s="110"/>
      <c r="M70" s="110"/>
    </row>
    <row r="71" spans="1:13" ht="20.100000000000001" customHeight="1">
      <c r="A71" s="39"/>
      <c r="B71" s="240"/>
      <c r="C71" s="242" t="s">
        <v>394</v>
      </c>
      <c r="D71" s="242"/>
      <c r="E71" s="242"/>
      <c r="F71" s="246"/>
      <c r="H71" s="158"/>
      <c r="J71" s="109"/>
      <c r="K71" s="110"/>
      <c r="L71" s="110"/>
      <c r="M71" s="110"/>
    </row>
    <row r="72" spans="1:13" ht="56.25">
      <c r="A72" s="39"/>
      <c r="B72" s="241">
        <v>25</v>
      </c>
      <c r="C72" s="249" t="s">
        <v>395</v>
      </c>
      <c r="D72" s="244" t="s">
        <v>82</v>
      </c>
      <c r="E72" s="250" t="s">
        <v>241</v>
      </c>
      <c r="F72" s="251" t="s">
        <v>242</v>
      </c>
      <c r="H72" s="158"/>
      <c r="J72" s="109"/>
      <c r="K72" s="117">
        <f>++IF(OR(MID(D72,1,1)="&lt;",D72=""),0,1)</f>
        <v>0</v>
      </c>
      <c r="L72" s="117">
        <f t="shared" ref="L72" si="56">++IF(OR(MID(E72,1,1)="&lt;",E72=""),0,1)</f>
        <v>0</v>
      </c>
      <c r="M72" s="117">
        <f t="shared" ref="M72" si="57">++IF(OR(MID(F72,1,1)="&lt;",F72=""),0,1)</f>
        <v>0</v>
      </c>
    </row>
    <row r="73" spans="1:13" ht="20.100000000000001" customHeight="1">
      <c r="A73" s="39"/>
      <c r="B73" s="240"/>
      <c r="C73" s="242" t="s">
        <v>402</v>
      </c>
      <c r="D73" s="242"/>
      <c r="E73" s="242"/>
      <c r="F73" s="246"/>
      <c r="H73" s="158"/>
      <c r="J73" s="109"/>
      <c r="K73" s="110"/>
      <c r="L73" s="110"/>
      <c r="M73" s="110"/>
    </row>
    <row r="74" spans="1:13" ht="56.25">
      <c r="A74" s="39"/>
      <c r="B74" s="241">
        <v>26</v>
      </c>
      <c r="C74" s="249" t="s">
        <v>403</v>
      </c>
      <c r="D74" s="244" t="s">
        <v>82</v>
      </c>
      <c r="E74" s="250" t="s">
        <v>241</v>
      </c>
      <c r="F74" s="251" t="s">
        <v>242</v>
      </c>
      <c r="H74" s="158"/>
      <c r="J74" s="109"/>
      <c r="K74" s="117">
        <f>++IF(OR(MID(D74,1,1)="&lt;",D74=""),0,1)</f>
        <v>0</v>
      </c>
      <c r="L74" s="117">
        <f t="shared" ref="L74" si="58">++IF(OR(MID(E74,1,1)="&lt;",E74=""),0,1)</f>
        <v>0</v>
      </c>
      <c r="M74" s="117">
        <f t="shared" ref="M74" si="59">++IF(OR(MID(F74,1,1)="&lt;",F74=""),0,1)</f>
        <v>0</v>
      </c>
    </row>
    <row r="75" spans="1:13" ht="20.100000000000001" customHeight="1">
      <c r="A75" s="39"/>
      <c r="B75" s="42"/>
      <c r="C75" s="40" t="s">
        <v>407</v>
      </c>
      <c r="D75" s="40"/>
      <c r="E75" s="40"/>
      <c r="F75" s="41"/>
      <c r="H75" s="158"/>
      <c r="J75" s="109"/>
      <c r="K75" s="110"/>
      <c r="L75" s="110"/>
      <c r="M75" s="110"/>
    </row>
    <row r="76" spans="1:13" ht="20.100000000000001" customHeight="1">
      <c r="A76" s="39"/>
      <c r="B76" s="240"/>
      <c r="C76" s="242" t="s">
        <v>407</v>
      </c>
      <c r="D76" s="242"/>
      <c r="E76" s="242"/>
      <c r="F76" s="246"/>
      <c r="H76" s="158"/>
      <c r="J76" s="109"/>
      <c r="K76" s="110"/>
      <c r="L76" s="110"/>
      <c r="M76" s="110"/>
    </row>
    <row r="77" spans="1:13" ht="56.25">
      <c r="A77" s="39"/>
      <c r="B77" s="241">
        <v>27</v>
      </c>
      <c r="C77" s="249" t="s">
        <v>408</v>
      </c>
      <c r="D77" s="244" t="s">
        <v>82</v>
      </c>
      <c r="E77" s="250" t="s">
        <v>241</v>
      </c>
      <c r="F77" s="251" t="s">
        <v>242</v>
      </c>
      <c r="H77" s="158"/>
      <c r="J77" s="109"/>
      <c r="K77" s="117">
        <f>++IF(OR(MID(D77,1,1)="&lt;",D77=""),0,1)</f>
        <v>0</v>
      </c>
      <c r="L77" s="117">
        <f t="shared" ref="L77" si="60">++IF(OR(MID(E77,1,1)="&lt;",E77=""),0,1)</f>
        <v>0</v>
      </c>
      <c r="M77" s="117">
        <f t="shared" ref="M77" si="61">++IF(OR(MID(F77,1,1)="&lt;",F77=""),0,1)</f>
        <v>0</v>
      </c>
    </row>
    <row r="78" spans="1:13" ht="20.100000000000001" customHeight="1">
      <c r="A78" s="39"/>
      <c r="B78" s="240"/>
      <c r="C78" s="242" t="s">
        <v>414</v>
      </c>
      <c r="D78" s="242"/>
      <c r="E78" s="242"/>
      <c r="F78" s="246"/>
      <c r="H78" s="158"/>
      <c r="J78" s="109"/>
      <c r="K78" s="110"/>
      <c r="L78" s="110"/>
      <c r="M78" s="110"/>
    </row>
    <row r="79" spans="1:13" ht="56.25">
      <c r="A79" s="39"/>
      <c r="B79" s="241">
        <v>28</v>
      </c>
      <c r="C79" s="249" t="s">
        <v>415</v>
      </c>
      <c r="D79" s="244" t="s">
        <v>82</v>
      </c>
      <c r="E79" s="250" t="s">
        <v>241</v>
      </c>
      <c r="F79" s="251" t="s">
        <v>242</v>
      </c>
      <c r="H79" s="158"/>
      <c r="J79" s="109"/>
      <c r="K79" s="117">
        <f>++IF(OR(MID(D79,1,1)="&lt;",D79=""),0,1)</f>
        <v>0</v>
      </c>
      <c r="L79" s="117">
        <f t="shared" ref="L79" si="62">++IF(OR(MID(E79,1,1)="&lt;",E79=""),0,1)</f>
        <v>0</v>
      </c>
      <c r="M79" s="117">
        <f t="shared" ref="M79" si="63">++IF(OR(MID(F79,1,1)="&lt;",F79=""),0,1)</f>
        <v>0</v>
      </c>
    </row>
    <row r="80" spans="1:13" ht="20.100000000000001" customHeight="1">
      <c r="A80" s="39"/>
      <c r="B80" s="42"/>
      <c r="C80" s="40" t="s">
        <v>417</v>
      </c>
      <c r="D80" s="40"/>
      <c r="E80" s="40"/>
      <c r="F80" s="41"/>
      <c r="H80" s="158"/>
      <c r="J80" s="109"/>
      <c r="K80" s="110"/>
      <c r="L80" s="110"/>
      <c r="M80" s="110"/>
    </row>
    <row r="81" spans="1:13" ht="20.100000000000001" customHeight="1">
      <c r="A81" s="39"/>
      <c r="B81" s="240"/>
      <c r="C81" s="242" t="s">
        <v>423</v>
      </c>
      <c r="D81" s="242"/>
      <c r="E81" s="242"/>
      <c r="F81" s="246"/>
      <c r="H81" s="158"/>
      <c r="J81" s="109"/>
      <c r="K81" s="110"/>
      <c r="L81" s="110"/>
      <c r="M81" s="110"/>
    </row>
    <row r="82" spans="1:13" ht="56.25">
      <c r="A82" s="39"/>
      <c r="B82" s="260">
        <v>29</v>
      </c>
      <c r="C82" s="261" t="s">
        <v>424</v>
      </c>
      <c r="D82" s="244" t="s">
        <v>82</v>
      </c>
      <c r="E82" s="250" t="s">
        <v>241</v>
      </c>
      <c r="F82" s="251" t="s">
        <v>242</v>
      </c>
      <c r="H82" s="158"/>
      <c r="J82" s="109"/>
      <c r="K82" s="117">
        <f>++IF(OR(MID(D82,1,1)="&lt;",D82=""),0,1)</f>
        <v>0</v>
      </c>
      <c r="L82" s="117">
        <f t="shared" ref="L82" si="64">++IF(OR(MID(E82,1,1)="&lt;",E82=""),0,1)</f>
        <v>0</v>
      </c>
      <c r="M82" s="117">
        <f t="shared" ref="M82" si="65">++IF(OR(MID(F82,1,1)="&lt;",F82=""),0,1)</f>
        <v>0</v>
      </c>
    </row>
    <row r="83" spans="1:13" ht="20.100000000000001" customHeight="1">
      <c r="A83" s="39"/>
      <c r="B83" s="240"/>
      <c r="C83" s="242" t="s">
        <v>426</v>
      </c>
      <c r="D83" s="242"/>
      <c r="E83" s="242"/>
      <c r="F83" s="246"/>
      <c r="H83" s="158"/>
      <c r="J83" s="109"/>
      <c r="K83" s="110"/>
      <c r="L83" s="110"/>
      <c r="M83" s="110"/>
    </row>
    <row r="84" spans="1:13" ht="56.25">
      <c r="A84" s="39"/>
      <c r="B84" s="241">
        <v>30</v>
      </c>
      <c r="C84" s="249" t="s">
        <v>427</v>
      </c>
      <c r="D84" s="244" t="s">
        <v>82</v>
      </c>
      <c r="E84" s="250" t="s">
        <v>241</v>
      </c>
      <c r="F84" s="251" t="s">
        <v>242</v>
      </c>
      <c r="H84" s="158"/>
      <c r="J84" s="109"/>
      <c r="K84" s="117">
        <f>++IF(OR(MID(D84,1,1)="&lt;",D84=""),0,1)</f>
        <v>0</v>
      </c>
      <c r="L84" s="117">
        <f t="shared" ref="L84" si="66">++IF(OR(MID(E84,1,1)="&lt;",E84=""),0,1)</f>
        <v>0</v>
      </c>
      <c r="M84" s="117">
        <f t="shared" ref="M84" si="67">++IF(OR(MID(F84,1,1)="&lt;",F84=""),0,1)</f>
        <v>0</v>
      </c>
    </row>
    <row r="85" spans="1:13" ht="20.100000000000001" customHeight="1">
      <c r="A85" s="39"/>
      <c r="B85" s="240"/>
      <c r="C85" s="242" t="s">
        <v>429</v>
      </c>
      <c r="D85" s="242"/>
      <c r="E85" s="242"/>
      <c r="F85" s="246"/>
      <c r="H85" s="158"/>
      <c r="J85" s="109"/>
      <c r="K85" s="110"/>
      <c r="L85" s="110"/>
      <c r="M85" s="110"/>
    </row>
    <row r="86" spans="1:13" ht="56.25">
      <c r="A86" s="39"/>
      <c r="B86" s="241">
        <v>31</v>
      </c>
      <c r="C86" s="262" t="s">
        <v>430</v>
      </c>
      <c r="D86" s="244" t="s">
        <v>82</v>
      </c>
      <c r="E86" s="250" t="s">
        <v>241</v>
      </c>
      <c r="F86" s="251" t="s">
        <v>242</v>
      </c>
      <c r="H86" s="158"/>
      <c r="J86" s="109"/>
      <c r="K86" s="117">
        <f>++IF(OR(MID(D86,1,1)="&lt;",D86=""),0,1)</f>
        <v>0</v>
      </c>
      <c r="L86" s="117">
        <f t="shared" ref="L86" si="68">++IF(OR(MID(E86,1,1)="&lt;",E86=""),0,1)</f>
        <v>0</v>
      </c>
      <c r="M86" s="117">
        <f t="shared" ref="M86" si="69">++IF(OR(MID(F86,1,1)="&lt;",F86=""),0,1)</f>
        <v>0</v>
      </c>
    </row>
    <row r="87" spans="1:13" ht="20.100000000000001" customHeight="1">
      <c r="A87" s="39"/>
      <c r="B87" s="42"/>
      <c r="C87" s="40" t="s">
        <v>435</v>
      </c>
      <c r="D87" s="40"/>
      <c r="E87" s="40"/>
      <c r="F87" s="41"/>
      <c r="H87" s="158"/>
      <c r="J87" s="109"/>
      <c r="K87" s="110"/>
      <c r="L87" s="110"/>
      <c r="M87" s="110"/>
    </row>
    <row r="88" spans="1:13" ht="20.100000000000001" customHeight="1">
      <c r="A88" s="39"/>
      <c r="B88" s="240"/>
      <c r="C88" s="242" t="s">
        <v>436</v>
      </c>
      <c r="D88" s="242"/>
      <c r="E88" s="242"/>
      <c r="F88" s="246"/>
      <c r="H88" s="158"/>
      <c r="J88" s="109"/>
      <c r="K88" s="110"/>
      <c r="L88" s="110"/>
      <c r="M88" s="110"/>
    </row>
    <row r="89" spans="1:13" ht="33.75">
      <c r="A89" s="39"/>
      <c r="B89" s="514">
        <v>32</v>
      </c>
      <c r="C89" s="263" t="s">
        <v>437</v>
      </c>
      <c r="D89" s="159" t="s">
        <v>82</v>
      </c>
      <c r="E89" s="520" t="s">
        <v>241</v>
      </c>
      <c r="F89" s="523" t="s">
        <v>242</v>
      </c>
      <c r="H89" s="158"/>
      <c r="J89" s="109"/>
      <c r="K89" s="117">
        <f t="shared" ref="K89:K90" si="70">++IF(OR(MID(D89,1,1)="&lt;",D89=""),0,1)</f>
        <v>0</v>
      </c>
      <c r="L89" s="117">
        <f t="shared" ref="L89" si="71">++IF(OR(MID(E89,1,1)="&lt;",E89=""),0,1)</f>
        <v>0</v>
      </c>
      <c r="M89" s="117">
        <f t="shared" ref="M89" si="72">++IF(OR(MID(F89,1,1)="&lt;",F89=""),0,1)</f>
        <v>0</v>
      </c>
    </row>
    <row r="90" spans="1:13" ht="24.6" customHeight="1">
      <c r="A90" s="39"/>
      <c r="B90" s="516"/>
      <c r="C90" s="254" t="s">
        <v>439</v>
      </c>
      <c r="D90" s="244" t="s">
        <v>82</v>
      </c>
      <c r="E90" s="522"/>
      <c r="F90" s="524"/>
      <c r="H90" s="158"/>
      <c r="J90" s="109"/>
      <c r="K90" s="117">
        <f t="shared" si="70"/>
        <v>0</v>
      </c>
      <c r="L90" s="110"/>
      <c r="M90" s="110"/>
    </row>
    <row r="91" spans="1:13" ht="20.100000000000001" customHeight="1">
      <c r="A91" s="39"/>
      <c r="B91" s="42"/>
      <c r="C91" s="40" t="s">
        <v>441</v>
      </c>
      <c r="D91" s="40"/>
      <c r="E91" s="40"/>
      <c r="F91" s="41"/>
      <c r="H91" s="158"/>
      <c r="J91" s="109"/>
      <c r="K91" s="110"/>
      <c r="L91" s="110"/>
      <c r="M91" s="110"/>
    </row>
    <row r="92" spans="1:13" ht="20.100000000000001" customHeight="1">
      <c r="A92" s="39"/>
      <c r="B92" s="240"/>
      <c r="C92" s="242" t="s">
        <v>441</v>
      </c>
      <c r="D92" s="242"/>
      <c r="E92" s="242"/>
      <c r="F92" s="246"/>
      <c r="H92" s="158"/>
      <c r="J92" s="109"/>
      <c r="K92" s="110"/>
      <c r="L92" s="110"/>
      <c r="M92" s="110"/>
    </row>
    <row r="93" spans="1:13" ht="56.25">
      <c r="A93" s="39"/>
      <c r="B93" s="241">
        <v>33</v>
      </c>
      <c r="C93" s="264" t="s">
        <v>442</v>
      </c>
      <c r="D93" s="244" t="s">
        <v>82</v>
      </c>
      <c r="E93" s="250" t="s">
        <v>241</v>
      </c>
      <c r="F93" s="251" t="s">
        <v>242</v>
      </c>
      <c r="H93" s="158"/>
      <c r="J93" s="109"/>
      <c r="K93" s="117">
        <f t="shared" ref="K93:K94" si="73">++IF(OR(MID(D93,1,1)="&lt;",D93=""),0,1)</f>
        <v>0</v>
      </c>
      <c r="L93" s="117">
        <f t="shared" ref="L93" si="74">++IF(OR(MID(E93,1,1)="&lt;",E93=""),0,1)</f>
        <v>0</v>
      </c>
      <c r="M93" s="117">
        <f t="shared" ref="M93" si="75">++IF(OR(MID(F93,1,1)="&lt;",F93=""),0,1)</f>
        <v>0</v>
      </c>
    </row>
    <row r="94" spans="1:13">
      <c r="H94" s="158"/>
      <c r="J94" s="109"/>
      <c r="K94" s="117">
        <f t="shared" si="73"/>
        <v>0</v>
      </c>
      <c r="L94" s="110"/>
      <c r="M94" s="110"/>
    </row>
    <row r="95" spans="1:13">
      <c r="H95" s="158"/>
      <c r="J95" s="109"/>
      <c r="K95" s="110"/>
      <c r="L95" s="110"/>
      <c r="M95" s="110"/>
    </row>
    <row r="96" spans="1:13">
      <c r="H96" s="158"/>
      <c r="J96" s="109"/>
      <c r="K96" s="110"/>
      <c r="L96" s="110"/>
      <c r="M96" s="110"/>
    </row>
    <row r="97" spans="8:13">
      <c r="H97" s="158"/>
      <c r="J97" s="109"/>
      <c r="K97" s="110"/>
      <c r="L97" s="110"/>
      <c r="M97" s="110"/>
    </row>
    <row r="98" spans="8:13">
      <c r="H98" s="158"/>
      <c r="J98" s="109"/>
      <c r="K98" s="110"/>
      <c r="L98" s="110"/>
      <c r="M98" s="110"/>
    </row>
    <row r="99" spans="8:13">
      <c r="H99" s="158"/>
      <c r="J99" s="109"/>
      <c r="K99" s="110"/>
      <c r="L99" s="110"/>
      <c r="M99" s="110"/>
    </row>
    <row r="100" spans="8:13">
      <c r="H100" s="158"/>
      <c r="J100" s="109"/>
      <c r="K100" s="110"/>
      <c r="L100" s="110"/>
      <c r="M100" s="110"/>
    </row>
    <row r="101" spans="8:13">
      <c r="H101" s="158"/>
      <c r="J101" s="109"/>
      <c r="K101" s="110"/>
      <c r="L101" s="110"/>
      <c r="M101" s="110"/>
    </row>
    <row r="102" spans="8:13">
      <c r="H102" s="158"/>
      <c r="J102" s="109"/>
      <c r="K102" s="110"/>
      <c r="L102" s="110"/>
      <c r="M102" s="110"/>
    </row>
    <row r="103" spans="8:13">
      <c r="H103" s="158"/>
      <c r="J103" s="109"/>
      <c r="K103" s="110"/>
      <c r="L103" s="110"/>
      <c r="M103" s="110"/>
    </row>
    <row r="104" spans="8:13">
      <c r="H104" s="158"/>
      <c r="J104" s="109"/>
      <c r="K104" s="110"/>
      <c r="L104" s="110"/>
      <c r="M104" s="110"/>
    </row>
    <row r="105" spans="8:13">
      <c r="H105" s="158"/>
      <c r="J105" s="109"/>
      <c r="K105" s="110"/>
      <c r="L105" s="110"/>
      <c r="M105" s="110"/>
    </row>
    <row r="106" spans="8:13">
      <c r="H106" s="158"/>
      <c r="J106" s="109"/>
      <c r="K106" s="110"/>
      <c r="L106" s="110"/>
      <c r="M106" s="110"/>
    </row>
    <row r="107" spans="8:13">
      <c r="H107" s="158"/>
      <c r="J107" s="109"/>
      <c r="K107" s="110"/>
      <c r="L107" s="110"/>
      <c r="M107" s="110"/>
    </row>
    <row r="108" spans="8:13">
      <c r="H108" s="158"/>
      <c r="J108" s="109"/>
      <c r="K108" s="110"/>
      <c r="L108" s="110"/>
      <c r="M108" s="110"/>
    </row>
    <row r="109" spans="8:13">
      <c r="H109" s="158"/>
      <c r="J109" s="109"/>
      <c r="K109" s="110"/>
      <c r="L109" s="110"/>
      <c r="M109" s="110"/>
    </row>
    <row r="110" spans="8:13">
      <c r="H110" s="158"/>
      <c r="J110" s="109"/>
      <c r="K110" s="110"/>
      <c r="L110" s="110"/>
      <c r="M110" s="110"/>
    </row>
    <row r="111" spans="8:13">
      <c r="H111" s="158"/>
      <c r="J111" s="109"/>
      <c r="K111" s="110"/>
      <c r="L111" s="110"/>
      <c r="M111" s="110"/>
    </row>
    <row r="112" spans="8:13">
      <c r="H112" s="158"/>
      <c r="J112" s="109"/>
      <c r="K112" s="110"/>
      <c r="L112" s="110"/>
      <c r="M112" s="110"/>
    </row>
    <row r="113" spans="8:13">
      <c r="H113" s="158"/>
      <c r="J113" s="109"/>
      <c r="K113" s="110"/>
      <c r="L113" s="110"/>
      <c r="M113" s="110"/>
    </row>
    <row r="114" spans="8:13">
      <c r="H114" s="158"/>
      <c r="J114" s="109"/>
      <c r="K114" s="110"/>
      <c r="L114" s="110"/>
      <c r="M114" s="110"/>
    </row>
    <row r="115" spans="8:13">
      <c r="H115" s="158"/>
      <c r="J115" s="109"/>
      <c r="K115" s="110"/>
      <c r="L115" s="110"/>
      <c r="M115" s="110"/>
    </row>
    <row r="116" spans="8:13">
      <c r="H116" s="158"/>
      <c r="J116" s="109"/>
      <c r="K116" s="110"/>
      <c r="L116" s="110"/>
      <c r="M116" s="110"/>
    </row>
    <row r="117" spans="8:13">
      <c r="H117" s="158"/>
      <c r="J117" s="109"/>
      <c r="K117" s="110"/>
      <c r="L117" s="110"/>
      <c r="M117" s="110"/>
    </row>
    <row r="118" spans="8:13">
      <c r="H118" s="158"/>
      <c r="J118" s="109"/>
      <c r="K118" s="110"/>
      <c r="L118" s="110"/>
      <c r="M118" s="110"/>
    </row>
    <row r="119" spans="8:13">
      <c r="H119" s="158"/>
      <c r="J119" s="109"/>
      <c r="K119" s="110"/>
      <c r="L119" s="110"/>
      <c r="M119" s="110"/>
    </row>
    <row r="120" spans="8:13">
      <c r="H120" s="158"/>
      <c r="J120" s="109"/>
      <c r="K120" s="110"/>
      <c r="L120" s="110"/>
      <c r="M120" s="110"/>
    </row>
    <row r="121" spans="8:13">
      <c r="H121" s="158"/>
      <c r="J121" s="109"/>
      <c r="K121" s="110"/>
      <c r="L121" s="110"/>
      <c r="M121" s="110"/>
    </row>
    <row r="122" spans="8:13">
      <c r="H122" s="158"/>
      <c r="J122" s="109"/>
      <c r="K122" s="110"/>
      <c r="L122" s="110"/>
      <c r="M122" s="110"/>
    </row>
    <row r="123" spans="8:13">
      <c r="H123" s="158"/>
      <c r="J123" s="109"/>
      <c r="K123" s="110"/>
      <c r="L123" s="110"/>
      <c r="M123" s="110"/>
    </row>
    <row r="124" spans="8:13">
      <c r="H124" s="158"/>
      <c r="J124" s="109"/>
      <c r="K124" s="110"/>
      <c r="L124" s="110"/>
      <c r="M124" s="110"/>
    </row>
    <row r="125" spans="8:13">
      <c r="H125" s="158"/>
      <c r="J125" s="109"/>
      <c r="K125" s="110"/>
      <c r="L125" s="110"/>
      <c r="M125" s="110"/>
    </row>
    <row r="126" spans="8:13">
      <c r="H126" s="158"/>
      <c r="J126" s="109"/>
      <c r="K126" s="110"/>
      <c r="L126" s="110"/>
      <c r="M126" s="110"/>
    </row>
    <row r="127" spans="8:13">
      <c r="H127" s="158"/>
      <c r="J127" s="109"/>
      <c r="K127" s="110"/>
      <c r="L127" s="110"/>
      <c r="M127" s="110"/>
    </row>
    <row r="128" spans="8:13">
      <c r="H128" s="158"/>
      <c r="J128" s="109"/>
      <c r="K128" s="110"/>
      <c r="L128" s="110"/>
      <c r="M128" s="110"/>
    </row>
    <row r="129" spans="8:13">
      <c r="H129" s="158"/>
      <c r="J129" s="109"/>
      <c r="K129" s="110"/>
      <c r="L129" s="110"/>
      <c r="M129" s="110"/>
    </row>
    <row r="130" spans="8:13">
      <c r="H130" s="158"/>
      <c r="J130" s="109"/>
      <c r="K130" s="110"/>
      <c r="L130" s="110"/>
      <c r="M130" s="110"/>
    </row>
    <row r="131" spans="8:13">
      <c r="H131" s="158"/>
      <c r="J131" s="109"/>
      <c r="K131" s="110"/>
      <c r="L131" s="110"/>
      <c r="M131" s="110"/>
    </row>
    <row r="132" spans="8:13">
      <c r="H132" s="158"/>
      <c r="J132" s="109"/>
      <c r="K132" s="110"/>
      <c r="L132" s="110"/>
      <c r="M132" s="110"/>
    </row>
    <row r="133" spans="8:13">
      <c r="H133" s="158"/>
      <c r="J133" s="109"/>
      <c r="K133" s="110"/>
      <c r="L133" s="110"/>
      <c r="M133" s="110"/>
    </row>
    <row r="134" spans="8:13">
      <c r="H134" s="158"/>
      <c r="J134" s="109"/>
      <c r="K134" s="110"/>
      <c r="L134" s="110"/>
      <c r="M134" s="110"/>
    </row>
    <row r="135" spans="8:13">
      <c r="H135" s="158"/>
      <c r="J135" s="109"/>
      <c r="K135" s="110"/>
      <c r="L135" s="110"/>
      <c r="M135" s="110"/>
    </row>
    <row r="136" spans="8:13">
      <c r="H136" s="158"/>
      <c r="J136" s="109"/>
      <c r="K136" s="110"/>
      <c r="L136" s="110"/>
      <c r="M136" s="110"/>
    </row>
    <row r="137" spans="8:13">
      <c r="H137" s="158"/>
      <c r="J137" s="109"/>
      <c r="K137" s="110"/>
      <c r="L137" s="110"/>
      <c r="M137" s="110"/>
    </row>
    <row r="138" spans="8:13">
      <c r="H138" s="158"/>
      <c r="J138" s="109"/>
      <c r="K138" s="110"/>
      <c r="L138" s="110"/>
      <c r="M138" s="110"/>
    </row>
    <row r="139" spans="8:13">
      <c r="H139" s="158"/>
      <c r="J139" s="109"/>
      <c r="K139" s="110"/>
      <c r="L139" s="110"/>
      <c r="M139" s="110"/>
    </row>
    <row r="140" spans="8:13">
      <c r="H140" s="158"/>
      <c r="J140" s="109"/>
      <c r="K140" s="110"/>
      <c r="L140" s="110"/>
      <c r="M140" s="110"/>
    </row>
    <row r="141" spans="8:13">
      <c r="H141" s="158"/>
      <c r="J141" s="109"/>
      <c r="K141" s="110"/>
      <c r="L141" s="110"/>
      <c r="M141" s="110"/>
    </row>
    <row r="142" spans="8:13">
      <c r="H142" s="158"/>
      <c r="J142" s="109"/>
      <c r="K142" s="110"/>
      <c r="L142" s="110"/>
      <c r="M142" s="110"/>
    </row>
    <row r="143" spans="8:13">
      <c r="H143" s="158"/>
      <c r="J143" s="109"/>
      <c r="K143" s="110"/>
      <c r="L143" s="110"/>
      <c r="M143" s="110"/>
    </row>
    <row r="144" spans="8:13">
      <c r="H144" s="158"/>
      <c r="J144" s="109"/>
      <c r="K144" s="110"/>
      <c r="L144" s="110"/>
      <c r="M144" s="110"/>
    </row>
    <row r="145" spans="8:13">
      <c r="H145" s="158"/>
      <c r="J145" s="109"/>
      <c r="K145" s="110"/>
      <c r="L145" s="110"/>
      <c r="M145" s="110"/>
    </row>
    <row r="146" spans="8:13">
      <c r="H146" s="158"/>
      <c r="J146" s="109"/>
      <c r="K146" s="110"/>
      <c r="L146" s="110"/>
      <c r="M146" s="110"/>
    </row>
    <row r="147" spans="8:13">
      <c r="H147" s="158"/>
      <c r="J147" s="109"/>
      <c r="K147" s="110"/>
      <c r="L147" s="110"/>
      <c r="M147" s="110"/>
    </row>
    <row r="148" spans="8:13">
      <c r="H148" s="158"/>
      <c r="J148" s="109"/>
      <c r="K148" s="110"/>
      <c r="L148" s="110"/>
      <c r="M148" s="110"/>
    </row>
    <row r="149" spans="8:13">
      <c r="H149" s="158"/>
      <c r="J149" s="109"/>
      <c r="K149" s="110"/>
      <c r="L149" s="110"/>
      <c r="M149" s="110"/>
    </row>
    <row r="150" spans="8:13">
      <c r="H150" s="158"/>
      <c r="J150" s="109"/>
      <c r="K150" s="110"/>
      <c r="L150" s="110"/>
      <c r="M150" s="110"/>
    </row>
    <row r="151" spans="8:13">
      <c r="H151" s="158"/>
      <c r="J151" s="109"/>
      <c r="K151" s="110"/>
      <c r="L151" s="110"/>
      <c r="M151" s="110"/>
    </row>
    <row r="152" spans="8:13">
      <c r="H152" s="158"/>
      <c r="J152" s="109"/>
      <c r="K152" s="110"/>
      <c r="L152" s="110"/>
      <c r="M152" s="110"/>
    </row>
    <row r="153" spans="8:13">
      <c r="H153" s="158"/>
      <c r="J153" s="109"/>
      <c r="K153" s="110"/>
      <c r="L153" s="110"/>
      <c r="M153" s="110"/>
    </row>
    <row r="154" spans="8:13">
      <c r="H154" s="158"/>
      <c r="J154" s="109"/>
      <c r="K154" s="110"/>
      <c r="L154" s="110"/>
      <c r="M154" s="110"/>
    </row>
    <row r="155" spans="8:13">
      <c r="H155" s="158"/>
      <c r="J155" s="109"/>
      <c r="K155" s="110"/>
      <c r="L155" s="110"/>
      <c r="M155" s="110"/>
    </row>
    <row r="156" spans="8:13">
      <c r="H156" s="158"/>
      <c r="J156" s="109"/>
      <c r="K156" s="110"/>
      <c r="L156" s="110"/>
      <c r="M156" s="110"/>
    </row>
    <row r="157" spans="8:13">
      <c r="H157" s="158"/>
      <c r="J157" s="109"/>
      <c r="K157" s="110"/>
      <c r="L157" s="110"/>
      <c r="M157" s="110"/>
    </row>
    <row r="158" spans="8:13">
      <c r="H158" s="158"/>
      <c r="J158" s="109"/>
      <c r="K158" s="110"/>
      <c r="L158" s="110"/>
      <c r="M158" s="110"/>
    </row>
    <row r="159" spans="8:13">
      <c r="H159" s="158"/>
      <c r="J159" s="109"/>
      <c r="K159" s="110"/>
      <c r="L159" s="110"/>
      <c r="M159" s="110"/>
    </row>
    <row r="160" spans="8:13">
      <c r="H160" s="158"/>
      <c r="J160" s="109"/>
      <c r="K160" s="110"/>
      <c r="L160" s="110"/>
      <c r="M160" s="110"/>
    </row>
    <row r="161" spans="8:13">
      <c r="H161" s="158"/>
      <c r="J161" s="109"/>
      <c r="K161" s="110"/>
      <c r="L161" s="110"/>
      <c r="M161" s="110"/>
    </row>
    <row r="162" spans="8:13">
      <c r="H162" s="158"/>
      <c r="J162" s="109"/>
      <c r="K162" s="110"/>
      <c r="L162" s="110"/>
      <c r="M162" s="110"/>
    </row>
    <row r="163" spans="8:13">
      <c r="H163" s="158"/>
      <c r="J163" s="109"/>
      <c r="K163" s="110"/>
      <c r="L163" s="110"/>
      <c r="M163" s="110"/>
    </row>
    <row r="164" spans="8:13">
      <c r="H164" s="158"/>
      <c r="J164" s="109"/>
      <c r="K164" s="110"/>
      <c r="L164" s="110"/>
      <c r="M164" s="110"/>
    </row>
    <row r="165" spans="8:13">
      <c r="H165" s="158"/>
      <c r="J165" s="109"/>
      <c r="K165" s="110"/>
      <c r="L165" s="110"/>
      <c r="M165" s="110"/>
    </row>
    <row r="166" spans="8:13">
      <c r="H166" s="158"/>
      <c r="J166" s="109"/>
      <c r="K166" s="110"/>
      <c r="L166" s="110"/>
      <c r="M166" s="110"/>
    </row>
    <row r="167" spans="8:13">
      <c r="H167" s="158"/>
      <c r="J167" s="109"/>
      <c r="K167" s="110"/>
      <c r="L167" s="110"/>
      <c r="M167" s="110"/>
    </row>
    <row r="168" spans="8:13">
      <c r="H168" s="158"/>
      <c r="J168" s="109"/>
      <c r="K168" s="110"/>
      <c r="L168" s="110"/>
      <c r="M168" s="110"/>
    </row>
    <row r="169" spans="8:13">
      <c r="H169" s="158"/>
      <c r="J169" s="109"/>
      <c r="K169" s="110"/>
      <c r="L169" s="110"/>
      <c r="M169" s="110"/>
    </row>
    <row r="170" spans="8:13">
      <c r="H170" s="158"/>
      <c r="J170" s="109"/>
      <c r="K170" s="110"/>
      <c r="L170" s="110"/>
      <c r="M170" s="110"/>
    </row>
    <row r="171" spans="8:13">
      <c r="H171" s="158"/>
      <c r="J171" s="109"/>
      <c r="K171" s="110"/>
      <c r="L171" s="110"/>
      <c r="M171" s="110"/>
    </row>
    <row r="172" spans="8:13">
      <c r="H172" s="158"/>
      <c r="J172" s="109"/>
      <c r="K172" s="110"/>
      <c r="L172" s="110"/>
      <c r="M172" s="110"/>
    </row>
    <row r="173" spans="8:13">
      <c r="H173" s="158"/>
      <c r="J173" s="109"/>
      <c r="K173" s="110"/>
      <c r="L173" s="110"/>
      <c r="M173" s="110"/>
    </row>
    <row r="174" spans="8:13">
      <c r="H174" s="158"/>
      <c r="J174" s="109"/>
      <c r="K174" s="110"/>
      <c r="L174" s="110"/>
      <c r="M174" s="110"/>
    </row>
    <row r="175" spans="8:13">
      <c r="H175" s="158"/>
      <c r="J175" s="109"/>
      <c r="K175" s="110"/>
      <c r="L175" s="110"/>
      <c r="M175" s="110"/>
    </row>
    <row r="176" spans="8:13">
      <c r="H176" s="158"/>
      <c r="J176" s="109"/>
      <c r="K176" s="110"/>
      <c r="L176" s="110"/>
      <c r="M176" s="110"/>
    </row>
    <row r="177" spans="8:13">
      <c r="H177" s="158"/>
      <c r="J177" s="109"/>
      <c r="K177" s="110"/>
      <c r="L177" s="110"/>
      <c r="M177" s="110"/>
    </row>
    <row r="178" spans="8:13">
      <c r="H178" s="158"/>
      <c r="J178" s="109"/>
      <c r="K178" s="110"/>
      <c r="L178" s="110"/>
      <c r="M178" s="110"/>
    </row>
    <row r="179" spans="8:13">
      <c r="H179" s="158"/>
      <c r="J179" s="109"/>
      <c r="K179" s="110"/>
      <c r="L179" s="110"/>
      <c r="M179" s="110"/>
    </row>
    <row r="180" spans="8:13">
      <c r="H180" s="158"/>
      <c r="J180" s="109"/>
      <c r="K180" s="110"/>
      <c r="L180" s="110"/>
      <c r="M180" s="110"/>
    </row>
    <row r="181" spans="8:13">
      <c r="H181" s="158"/>
      <c r="J181" s="109"/>
      <c r="K181" s="110"/>
      <c r="L181" s="110"/>
      <c r="M181" s="110"/>
    </row>
    <row r="182" spans="8:13">
      <c r="H182" s="158"/>
      <c r="J182" s="109"/>
      <c r="K182" s="110"/>
      <c r="L182" s="110"/>
      <c r="M182" s="110"/>
    </row>
    <row r="183" spans="8:13">
      <c r="H183" s="158"/>
      <c r="J183" s="109"/>
      <c r="K183" s="110"/>
      <c r="L183" s="110"/>
      <c r="M183" s="110"/>
    </row>
    <row r="184" spans="8:13">
      <c r="H184" s="158"/>
      <c r="J184" s="109"/>
      <c r="K184" s="110"/>
      <c r="L184" s="110"/>
      <c r="M184" s="110"/>
    </row>
    <row r="185" spans="8:13">
      <c r="H185" s="158"/>
      <c r="J185" s="109"/>
      <c r="K185" s="110"/>
      <c r="L185" s="110"/>
      <c r="M185" s="110"/>
    </row>
    <row r="186" spans="8:13">
      <c r="H186" s="158"/>
      <c r="J186" s="109"/>
      <c r="K186" s="110"/>
      <c r="L186" s="110"/>
      <c r="M186" s="110"/>
    </row>
    <row r="187" spans="8:13">
      <c r="H187" s="158"/>
      <c r="J187" s="109"/>
      <c r="K187" s="110"/>
      <c r="L187" s="110"/>
      <c r="M187" s="110"/>
    </row>
    <row r="188" spans="8:13">
      <c r="H188" s="158"/>
      <c r="J188" s="109"/>
      <c r="K188" s="110"/>
      <c r="L188" s="110"/>
      <c r="M188" s="110"/>
    </row>
    <row r="189" spans="8:13">
      <c r="H189" s="158"/>
      <c r="J189" s="109"/>
      <c r="K189" s="110"/>
      <c r="L189" s="110"/>
      <c r="M189" s="110"/>
    </row>
    <row r="190" spans="8:13">
      <c r="H190" s="158"/>
      <c r="J190" s="109"/>
      <c r="K190" s="110"/>
      <c r="L190" s="110"/>
      <c r="M190" s="110"/>
    </row>
    <row r="191" spans="8:13">
      <c r="H191" s="158"/>
      <c r="J191" s="109"/>
      <c r="K191" s="110"/>
      <c r="L191" s="110"/>
      <c r="M191" s="110"/>
    </row>
    <row r="192" spans="8:13">
      <c r="H192" s="158"/>
      <c r="J192" s="109"/>
      <c r="K192" s="110"/>
      <c r="L192" s="110"/>
      <c r="M192" s="110"/>
    </row>
    <row r="193" spans="8:13">
      <c r="H193" s="158"/>
      <c r="J193" s="109"/>
      <c r="K193" s="110"/>
      <c r="L193" s="110"/>
      <c r="M193" s="110"/>
    </row>
    <row r="194" spans="8:13">
      <c r="H194" s="158"/>
      <c r="J194" s="109"/>
      <c r="K194" s="110"/>
      <c r="L194" s="110"/>
      <c r="M194" s="110"/>
    </row>
    <row r="195" spans="8:13">
      <c r="H195" s="158"/>
      <c r="J195" s="109"/>
      <c r="K195" s="110"/>
      <c r="L195" s="110"/>
      <c r="M195" s="110"/>
    </row>
    <row r="196" spans="8:13">
      <c r="H196" s="158"/>
      <c r="J196" s="109"/>
      <c r="K196" s="110"/>
      <c r="L196" s="110"/>
      <c r="M196" s="110"/>
    </row>
    <row r="197" spans="8:13">
      <c r="H197" s="158"/>
      <c r="J197" s="109"/>
      <c r="K197" s="110"/>
      <c r="L197" s="110"/>
      <c r="M197" s="110"/>
    </row>
    <row r="198" spans="8:13">
      <c r="H198" s="158"/>
      <c r="J198" s="109"/>
      <c r="K198" s="110"/>
      <c r="L198" s="110"/>
      <c r="M198" s="110"/>
    </row>
    <row r="199" spans="8:13">
      <c r="H199" s="158"/>
      <c r="J199" s="109"/>
      <c r="K199" s="110"/>
      <c r="L199" s="110"/>
      <c r="M199" s="110"/>
    </row>
    <row r="200" spans="8:13">
      <c r="H200" s="158"/>
      <c r="J200" s="109"/>
      <c r="K200" s="110"/>
      <c r="L200" s="110"/>
      <c r="M200" s="110"/>
    </row>
    <row r="201" spans="8:13">
      <c r="H201" s="158"/>
      <c r="J201" s="109"/>
      <c r="K201" s="110"/>
      <c r="L201" s="110"/>
      <c r="M201" s="110"/>
    </row>
    <row r="202" spans="8:13">
      <c r="H202" s="158"/>
      <c r="J202" s="109"/>
      <c r="K202" s="110"/>
      <c r="L202" s="110"/>
      <c r="M202" s="110"/>
    </row>
    <row r="203" spans="8:13">
      <c r="H203" s="158"/>
      <c r="J203" s="109"/>
      <c r="K203" s="110"/>
      <c r="L203" s="110"/>
      <c r="M203" s="110"/>
    </row>
    <row r="204" spans="8:13">
      <c r="H204" s="158"/>
      <c r="J204" s="109"/>
      <c r="K204" s="110"/>
      <c r="L204" s="110"/>
      <c r="M204" s="110"/>
    </row>
    <row r="205" spans="8:13">
      <c r="H205" s="158"/>
      <c r="J205" s="109"/>
      <c r="K205" s="110"/>
      <c r="L205" s="110"/>
      <c r="M205" s="110"/>
    </row>
    <row r="206" spans="8:13">
      <c r="H206" s="160"/>
      <c r="J206" s="109"/>
      <c r="K206" s="110"/>
      <c r="L206" s="110"/>
      <c r="M206" s="110"/>
    </row>
    <row r="207" spans="8:13"/>
    <row r="208" spans="8:13"/>
  </sheetData>
  <mergeCells count="30">
    <mergeCell ref="E13:E14"/>
    <mergeCell ref="E17:E18"/>
    <mergeCell ref="B13:B14"/>
    <mergeCell ref="F13:F14"/>
    <mergeCell ref="B17:B18"/>
    <mergeCell ref="F17:F18"/>
    <mergeCell ref="B22:B23"/>
    <mergeCell ref="F22:F23"/>
    <mergeCell ref="E22:E23"/>
    <mergeCell ref="B28:B29"/>
    <mergeCell ref="F28:F29"/>
    <mergeCell ref="E28:E29"/>
    <mergeCell ref="B31:B32"/>
    <mergeCell ref="F31:F32"/>
    <mergeCell ref="E31:E32"/>
    <mergeCell ref="B37:B38"/>
    <mergeCell ref="F37:F38"/>
    <mergeCell ref="E37:E38"/>
    <mergeCell ref="B57:B58"/>
    <mergeCell ref="F57:F58"/>
    <mergeCell ref="E57:E58"/>
    <mergeCell ref="B60:B61"/>
    <mergeCell ref="F60:F61"/>
    <mergeCell ref="E60:E61"/>
    <mergeCell ref="B67:B69"/>
    <mergeCell ref="F67:F69"/>
    <mergeCell ref="E67:E69"/>
    <mergeCell ref="B89:B90"/>
    <mergeCell ref="F89:F90"/>
    <mergeCell ref="E89:E90"/>
  </mergeCells>
  <pageMargins left="0.25" right="0.25" top="0.75" bottom="0.75" header="0.3" footer="0.3"/>
  <pageSetup paperSize="9"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700-000000000000}">
          <x14:formula1>
            <xm:f>Sheet1!$A$6:$A$7</xm:f>
          </x14:formula1>
          <xm:sqref>D9 D11 D13:D14 D17:D18 D20 D22:D23 D26 D28:D29 D31:D32 D34 D37:D38 D40 D42 D44 D46 D48 D50 D52 D54 D57:D58 D60:D61 D63 D65 D67:D69 D72 D74 D77 D79 D82 D84 D86 D89:D90 D93</xm:sqref>
        </x14:dataValidation>
        <x14:dataValidation type="list" allowBlank="1" showInputMessage="1" showErrorMessage="1" xr:uid="{00000000-0002-0000-0700-000001000000}">
          <x14:formula1>
            <xm:f>Sheet1!$A$19:$A$22</xm:f>
          </x14:formula1>
          <xm:sqref>E9 E11 E20 E26 E34 E40 E42 E44 E46 E48 E50 E52 E54 E63 E65 E74 E72 E77 E79 E82 E84 E86 E93 E89 E67 E60 E57 E37 E31 E28 E22 E17 E13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
    <tabColor theme="4"/>
  </sheetPr>
  <dimension ref="B4:P197"/>
  <sheetViews>
    <sheetView topLeftCell="B1" zoomScale="85" zoomScaleNormal="85" workbookViewId="0">
      <selection activeCell="E40" sqref="E40"/>
    </sheetView>
  </sheetViews>
  <sheetFormatPr defaultColWidth="8.85546875" defaultRowHeight="11.25"/>
  <cols>
    <col min="1" max="1" width="2.85546875" style="1" customWidth="1"/>
    <col min="2" max="2" width="19" style="1" customWidth="1"/>
    <col min="3" max="3" width="8.140625" style="1" customWidth="1"/>
    <col min="4" max="4" width="10.85546875" style="1" customWidth="1"/>
    <col min="5" max="5" width="95.42578125" style="1" customWidth="1"/>
    <col min="6" max="6" width="28.140625" style="1" customWidth="1"/>
    <col min="7" max="7" width="105.140625" style="1" customWidth="1"/>
    <col min="8" max="8" width="16.42578125" style="1" customWidth="1"/>
    <col min="9" max="9" width="2.42578125" style="1" customWidth="1"/>
    <col min="10" max="10" width="100.5703125" style="116" customWidth="1"/>
    <col min="11" max="11" width="8.85546875" style="1" customWidth="1"/>
    <col min="12" max="12" width="10.140625" style="1" bestFit="1" customWidth="1"/>
    <col min="13" max="13" width="7.85546875" style="1" customWidth="1"/>
    <col min="14" max="14" width="10.85546875" style="1" bestFit="1" customWidth="1"/>
    <col min="15" max="15" width="12.42578125" style="1" bestFit="1" customWidth="1"/>
    <col min="16" max="16384" width="8.85546875" style="1"/>
  </cols>
  <sheetData>
    <row r="4" spans="2:16" ht="15" customHeight="1">
      <c r="L4" s="112"/>
      <c r="M4" s="113" t="s">
        <v>11</v>
      </c>
      <c r="N4" s="113" t="s">
        <v>65</v>
      </c>
      <c r="O4" s="113" t="s">
        <v>66</v>
      </c>
      <c r="P4" s="24"/>
    </row>
    <row r="5" spans="2:16">
      <c r="B5" s="100"/>
      <c r="C5" s="100"/>
      <c r="D5" s="100"/>
      <c r="E5" s="100"/>
      <c r="L5" s="114" t="s">
        <v>21</v>
      </c>
      <c r="M5" s="115">
        <f>+COUNTA(M7:M29)</f>
        <v>23</v>
      </c>
      <c r="N5" s="115">
        <f>+COUNTA(N7:N29)</f>
        <v>23</v>
      </c>
      <c r="O5" s="115">
        <f>+COUNTA(O7:O29)</f>
        <v>5</v>
      </c>
    </row>
    <row r="6" spans="2:16" s="24" customFormat="1" ht="38.25">
      <c r="B6" s="26" t="s">
        <v>67</v>
      </c>
      <c r="C6" s="28" t="s">
        <v>23</v>
      </c>
      <c r="D6" s="26" t="s">
        <v>459</v>
      </c>
      <c r="E6" s="25" t="s">
        <v>68</v>
      </c>
      <c r="F6" s="28" t="s">
        <v>11</v>
      </c>
      <c r="G6" s="26" t="s">
        <v>69</v>
      </c>
      <c r="H6" s="27" t="s">
        <v>70</v>
      </c>
      <c r="J6" s="38" t="s">
        <v>460</v>
      </c>
      <c r="L6" s="114" t="s">
        <v>27</v>
      </c>
      <c r="M6" s="115">
        <f>+SUM(M7:M29)</f>
        <v>0</v>
      </c>
      <c r="N6" s="115">
        <f>+SUM(N7:N29)</f>
        <v>0</v>
      </c>
      <c r="O6" s="115">
        <f>+SUM(O7:O29)</f>
        <v>0</v>
      </c>
      <c r="P6" s="1"/>
    </row>
    <row r="7" spans="2:16" ht="67.5">
      <c r="B7" s="540" t="s">
        <v>461</v>
      </c>
      <c r="C7" s="18">
        <v>1</v>
      </c>
      <c r="D7" s="32" t="s">
        <v>462</v>
      </c>
      <c r="E7" s="101" t="s">
        <v>463</v>
      </c>
      <c r="F7" s="99" t="s">
        <v>79</v>
      </c>
      <c r="G7" s="14" t="s">
        <v>80</v>
      </c>
      <c r="H7" s="533" t="s">
        <v>76</v>
      </c>
      <c r="J7" s="36"/>
      <c r="M7" s="117">
        <f>+IF(LEN(F7&gt;1), IF(MID(F7,1,1)="&lt;",0,1),"")</f>
        <v>0</v>
      </c>
      <c r="N7" s="117">
        <f>+IF(LEN(G7&gt;1), IF(MID(G7,1,1)="&lt;",0,1),"")</f>
        <v>0</v>
      </c>
      <c r="O7" s="117">
        <f>+IF(LEN(H7&gt;1), IF(MID(H7,1,1)="&lt;",0,1),"")</f>
        <v>0</v>
      </c>
    </row>
    <row r="8" spans="2:16" ht="33.75">
      <c r="B8" s="540"/>
      <c r="C8" s="18">
        <v>2</v>
      </c>
      <c r="D8" s="32" t="s">
        <v>462</v>
      </c>
      <c r="E8" s="13" t="s">
        <v>81</v>
      </c>
      <c r="F8" s="6" t="s">
        <v>82</v>
      </c>
      <c r="G8" s="14" t="s">
        <v>83</v>
      </c>
      <c r="H8" s="534"/>
      <c r="J8" s="36"/>
      <c r="M8" s="117">
        <f t="shared" ref="M8:O29" si="0">+IF(LEN(F8&gt;1), IF(MID(F8,1,1)="&lt;",0,1),"")</f>
        <v>0</v>
      </c>
      <c r="N8" s="117">
        <f t="shared" si="0"/>
        <v>0</v>
      </c>
      <c r="O8" s="117"/>
    </row>
    <row r="9" spans="2:16" ht="22.5">
      <c r="B9" s="540"/>
      <c r="C9" s="103">
        <v>3</v>
      </c>
      <c r="D9" s="32" t="s">
        <v>462</v>
      </c>
      <c r="E9" s="101" t="s">
        <v>464</v>
      </c>
      <c r="F9" s="122" t="s">
        <v>85</v>
      </c>
      <c r="G9" s="14" t="s">
        <v>86</v>
      </c>
      <c r="H9" s="534"/>
      <c r="J9" s="36"/>
      <c r="M9" s="117">
        <f t="shared" si="0"/>
        <v>0</v>
      </c>
      <c r="N9" s="117">
        <f t="shared" si="0"/>
        <v>0</v>
      </c>
      <c r="O9" s="117"/>
    </row>
    <row r="10" spans="2:16" ht="56.25">
      <c r="B10" s="540"/>
      <c r="C10" s="103">
        <v>4</v>
      </c>
      <c r="D10" s="32" t="s">
        <v>465</v>
      </c>
      <c r="E10" s="101" t="s">
        <v>87</v>
      </c>
      <c r="F10" s="6" t="s">
        <v>88</v>
      </c>
      <c r="G10" s="14" t="s">
        <v>89</v>
      </c>
      <c r="H10" s="534"/>
      <c r="J10" s="36"/>
      <c r="M10" s="117">
        <f t="shared" si="0"/>
        <v>0</v>
      </c>
      <c r="N10" s="117">
        <f t="shared" si="0"/>
        <v>0</v>
      </c>
      <c r="O10" s="117"/>
    </row>
    <row r="11" spans="2:16" ht="22.5">
      <c r="B11" s="540"/>
      <c r="C11" s="18">
        <v>5</v>
      </c>
      <c r="D11" s="32" t="s">
        <v>466</v>
      </c>
      <c r="E11" s="101" t="s">
        <v>467</v>
      </c>
      <c r="F11" s="123" t="s">
        <v>93</v>
      </c>
      <c r="G11" s="14" t="s">
        <v>94</v>
      </c>
      <c r="H11" s="534"/>
      <c r="J11" s="36"/>
      <c r="M11" s="117">
        <f t="shared" si="0"/>
        <v>0</v>
      </c>
      <c r="N11" s="117">
        <f t="shared" si="0"/>
        <v>0</v>
      </c>
      <c r="O11" s="117"/>
    </row>
    <row r="12" spans="2:16" ht="22.5">
      <c r="B12" s="541"/>
      <c r="C12" s="19">
        <v>6</v>
      </c>
      <c r="D12" s="33" t="s">
        <v>462</v>
      </c>
      <c r="E12" s="20" t="s">
        <v>95</v>
      </c>
      <c r="F12" s="7" t="s">
        <v>74</v>
      </c>
      <c r="G12" s="21" t="s">
        <v>468</v>
      </c>
      <c r="H12" s="535"/>
      <c r="J12" s="36"/>
      <c r="M12" s="117">
        <f t="shared" si="0"/>
        <v>0</v>
      </c>
      <c r="N12" s="117">
        <f t="shared" si="0"/>
        <v>0</v>
      </c>
      <c r="O12" s="117"/>
    </row>
    <row r="13" spans="2:16" ht="33.75">
      <c r="B13" s="536" t="s">
        <v>96</v>
      </c>
      <c r="C13" s="18">
        <v>7</v>
      </c>
      <c r="D13" s="31" t="s">
        <v>465</v>
      </c>
      <c r="E13" s="16" t="s">
        <v>469</v>
      </c>
      <c r="F13" s="124" t="s">
        <v>100</v>
      </c>
      <c r="G13" s="17" t="s">
        <v>101</v>
      </c>
      <c r="H13" s="533" t="s">
        <v>76</v>
      </c>
      <c r="J13" s="36"/>
      <c r="M13" s="117">
        <f t="shared" si="0"/>
        <v>0</v>
      </c>
      <c r="N13" s="117">
        <f t="shared" si="0"/>
        <v>0</v>
      </c>
      <c r="O13" s="117">
        <f t="shared" si="0"/>
        <v>0</v>
      </c>
    </row>
    <row r="14" spans="2:16" ht="33.75">
      <c r="B14" s="536"/>
      <c r="C14" s="103">
        <v>8</v>
      </c>
      <c r="D14" s="32" t="s">
        <v>466</v>
      </c>
      <c r="E14" s="101" t="s">
        <v>470</v>
      </c>
      <c r="F14" s="123" t="s">
        <v>471</v>
      </c>
      <c r="G14" s="14" t="s">
        <v>472</v>
      </c>
      <c r="H14" s="534"/>
      <c r="J14" s="36"/>
      <c r="M14" s="117">
        <f t="shared" si="0"/>
        <v>0</v>
      </c>
      <c r="N14" s="117">
        <f t="shared" si="0"/>
        <v>0</v>
      </c>
      <c r="O14" s="117"/>
    </row>
    <row r="15" spans="2:16" ht="45">
      <c r="B15" s="536"/>
      <c r="C15" s="103">
        <v>9</v>
      </c>
      <c r="D15" s="32" t="s">
        <v>462</v>
      </c>
      <c r="E15" s="101" t="s">
        <v>473</v>
      </c>
      <c r="F15" s="12" t="s">
        <v>103</v>
      </c>
      <c r="G15" s="14" t="s">
        <v>104</v>
      </c>
      <c r="H15" s="534"/>
      <c r="J15" s="36"/>
      <c r="M15" s="117">
        <f t="shared" si="0"/>
        <v>0</v>
      </c>
      <c r="N15" s="117">
        <f t="shared" si="0"/>
        <v>0</v>
      </c>
      <c r="O15" s="117"/>
    </row>
    <row r="16" spans="2:16">
      <c r="B16" s="536"/>
      <c r="C16" s="103">
        <v>10</v>
      </c>
      <c r="D16" s="104" t="s">
        <v>466</v>
      </c>
      <c r="E16" s="101" t="s">
        <v>474</v>
      </c>
      <c r="F16" s="123" t="s">
        <v>93</v>
      </c>
      <c r="G16" s="102" t="s">
        <v>111</v>
      </c>
      <c r="H16" s="534"/>
      <c r="J16" s="36"/>
      <c r="M16" s="117">
        <f t="shared" si="0"/>
        <v>0</v>
      </c>
      <c r="N16" s="117">
        <f t="shared" si="0"/>
        <v>0</v>
      </c>
      <c r="O16" s="117"/>
    </row>
    <row r="17" spans="2:15" ht="22.35" customHeight="1">
      <c r="B17" s="536"/>
      <c r="C17" s="103">
        <v>11</v>
      </c>
      <c r="D17" s="32" t="s">
        <v>462</v>
      </c>
      <c r="E17" s="101" t="s">
        <v>475</v>
      </c>
      <c r="F17" s="4" t="s">
        <v>113</v>
      </c>
      <c r="G17" s="14" t="s">
        <v>476</v>
      </c>
      <c r="H17" s="534"/>
      <c r="J17" s="36"/>
      <c r="M17" s="117">
        <f t="shared" si="0"/>
        <v>0</v>
      </c>
      <c r="N17" s="117">
        <f t="shared" si="0"/>
        <v>0</v>
      </c>
      <c r="O17" s="117"/>
    </row>
    <row r="18" spans="2:15" ht="22.5">
      <c r="B18" s="536"/>
      <c r="C18" s="19">
        <v>12</v>
      </c>
      <c r="D18" s="33" t="s">
        <v>462</v>
      </c>
      <c r="E18" s="20" t="s">
        <v>118</v>
      </c>
      <c r="F18" s="5" t="s">
        <v>74</v>
      </c>
      <c r="G18" s="3" t="s">
        <v>477</v>
      </c>
      <c r="H18" s="535"/>
      <c r="J18" s="36"/>
      <c r="M18" s="117">
        <f t="shared" si="0"/>
        <v>0</v>
      </c>
      <c r="N18" s="117">
        <f t="shared" si="0"/>
        <v>0</v>
      </c>
      <c r="O18" s="117"/>
    </row>
    <row r="19" spans="2:15" ht="22.5">
      <c r="B19" s="536" t="s">
        <v>120</v>
      </c>
      <c r="C19" s="18">
        <v>13</v>
      </c>
      <c r="D19" s="32" t="s">
        <v>462</v>
      </c>
      <c r="E19" s="13" t="s">
        <v>121</v>
      </c>
      <c r="F19" s="8" t="s">
        <v>122</v>
      </c>
      <c r="G19" s="14" t="s">
        <v>478</v>
      </c>
      <c r="H19" s="533" t="s">
        <v>76</v>
      </c>
      <c r="J19" s="36"/>
      <c r="M19" s="117">
        <f t="shared" si="0"/>
        <v>0</v>
      </c>
      <c r="N19" s="117">
        <f t="shared" si="0"/>
        <v>0</v>
      </c>
      <c r="O19" s="117">
        <f t="shared" si="0"/>
        <v>0</v>
      </c>
    </row>
    <row r="20" spans="2:15" ht="22.5">
      <c r="B20" s="536"/>
      <c r="C20" s="103">
        <v>14</v>
      </c>
      <c r="D20" s="32" t="s">
        <v>466</v>
      </c>
      <c r="E20" s="101" t="s">
        <v>479</v>
      </c>
      <c r="F20" s="9" t="s">
        <v>125</v>
      </c>
      <c r="G20" s="14" t="s">
        <v>126</v>
      </c>
      <c r="H20" s="534"/>
      <c r="J20" s="36"/>
      <c r="M20" s="117">
        <f t="shared" si="0"/>
        <v>0</v>
      </c>
      <c r="N20" s="117">
        <f t="shared" si="0"/>
        <v>0</v>
      </c>
      <c r="O20" s="117"/>
    </row>
    <row r="21" spans="2:15" ht="22.5">
      <c r="B21" s="536"/>
      <c r="C21" s="19">
        <v>15</v>
      </c>
      <c r="D21" s="33" t="s">
        <v>462</v>
      </c>
      <c r="E21" s="20" t="s">
        <v>130</v>
      </c>
      <c r="F21" s="5" t="s">
        <v>131</v>
      </c>
      <c r="G21" s="21" t="s">
        <v>468</v>
      </c>
      <c r="H21" s="535"/>
      <c r="J21" s="36"/>
      <c r="M21" s="117">
        <f t="shared" si="0"/>
        <v>0</v>
      </c>
      <c r="N21" s="117">
        <f t="shared" si="0"/>
        <v>0</v>
      </c>
      <c r="O21" s="117"/>
    </row>
    <row r="22" spans="2:15" ht="22.5">
      <c r="B22" s="536" t="s">
        <v>132</v>
      </c>
      <c r="C22" s="15">
        <v>16</v>
      </c>
      <c r="D22" s="31" t="s">
        <v>466</v>
      </c>
      <c r="E22" s="107" t="s">
        <v>480</v>
      </c>
      <c r="F22" s="23" t="s">
        <v>134</v>
      </c>
      <c r="G22" s="17" t="s">
        <v>135</v>
      </c>
      <c r="H22" s="533" t="s">
        <v>76</v>
      </c>
      <c r="J22" s="36"/>
      <c r="M22" s="117">
        <f t="shared" si="0"/>
        <v>0</v>
      </c>
      <c r="N22" s="117">
        <f t="shared" si="0"/>
        <v>0</v>
      </c>
      <c r="O22" s="117">
        <f t="shared" si="0"/>
        <v>0</v>
      </c>
    </row>
    <row r="23" spans="2:15" ht="45">
      <c r="B23" s="536"/>
      <c r="C23" s="18">
        <v>17</v>
      </c>
      <c r="D23" s="32" t="s">
        <v>462</v>
      </c>
      <c r="E23" s="101" t="s">
        <v>481</v>
      </c>
      <c r="F23" s="11" t="s">
        <v>137</v>
      </c>
      <c r="G23" s="106" t="s">
        <v>138</v>
      </c>
      <c r="H23" s="534"/>
      <c r="J23" s="36"/>
      <c r="M23" s="117">
        <f t="shared" si="0"/>
        <v>0</v>
      </c>
      <c r="N23" s="117">
        <f t="shared" si="0"/>
        <v>0</v>
      </c>
      <c r="O23" s="117"/>
    </row>
    <row r="24" spans="2:15" ht="22.5">
      <c r="B24" s="536"/>
      <c r="C24" s="19">
        <v>18</v>
      </c>
      <c r="D24" s="33" t="s">
        <v>462</v>
      </c>
      <c r="E24" s="20" t="s">
        <v>139</v>
      </c>
      <c r="F24" s="5" t="s">
        <v>140</v>
      </c>
      <c r="G24" s="21" t="s">
        <v>468</v>
      </c>
      <c r="H24" s="535"/>
      <c r="J24" s="36"/>
      <c r="M24" s="117">
        <f t="shared" si="0"/>
        <v>0</v>
      </c>
      <c r="N24" s="117">
        <f>+IF(LEN(G24&gt;1), IF(MID(G24,1,1)="&lt;",0,1),"")</f>
        <v>0</v>
      </c>
      <c r="O24" s="117"/>
    </row>
    <row r="25" spans="2:15" ht="45">
      <c r="B25" s="537" t="s">
        <v>141</v>
      </c>
      <c r="C25" s="15">
        <v>19</v>
      </c>
      <c r="D25" s="31" t="s">
        <v>462</v>
      </c>
      <c r="E25" s="16" t="s">
        <v>482</v>
      </c>
      <c r="F25" s="22" t="s">
        <v>143</v>
      </c>
      <c r="G25" s="17" t="s">
        <v>144</v>
      </c>
      <c r="H25" s="533" t="s">
        <v>76</v>
      </c>
      <c r="J25" s="36"/>
      <c r="M25" s="117">
        <f t="shared" si="0"/>
        <v>0</v>
      </c>
      <c r="N25" s="117">
        <f t="shared" si="0"/>
        <v>0</v>
      </c>
      <c r="O25" s="117">
        <f t="shared" si="0"/>
        <v>0</v>
      </c>
    </row>
    <row r="26" spans="2:15" ht="22.5">
      <c r="B26" s="538"/>
      <c r="C26" s="103">
        <v>20</v>
      </c>
      <c r="D26" s="32" t="s">
        <v>462</v>
      </c>
      <c r="E26" s="13" t="s">
        <v>145</v>
      </c>
      <c r="F26" s="10" t="s">
        <v>146</v>
      </c>
      <c r="G26" s="14" t="s">
        <v>147</v>
      </c>
      <c r="H26" s="534"/>
      <c r="J26" s="36"/>
      <c r="M26" s="117">
        <f t="shared" si="0"/>
        <v>0</v>
      </c>
      <c r="N26" s="117">
        <f t="shared" si="0"/>
        <v>0</v>
      </c>
      <c r="O26" s="117"/>
    </row>
    <row r="27" spans="2:15" ht="52.35" customHeight="1">
      <c r="B27" s="538"/>
      <c r="C27" s="103">
        <v>21</v>
      </c>
      <c r="D27" s="32" t="s">
        <v>483</v>
      </c>
      <c r="E27" s="43" t="s">
        <v>484</v>
      </c>
      <c r="F27" s="105" t="s">
        <v>149</v>
      </c>
      <c r="G27" s="106" t="s">
        <v>150</v>
      </c>
      <c r="H27" s="534"/>
      <c r="J27" s="36"/>
      <c r="M27" s="117">
        <f t="shared" si="0"/>
        <v>0</v>
      </c>
      <c r="N27" s="117">
        <f t="shared" si="0"/>
        <v>0</v>
      </c>
      <c r="O27" s="117"/>
    </row>
    <row r="28" spans="2:15" ht="22.5">
      <c r="B28" s="538"/>
      <c r="C28" s="18">
        <v>22</v>
      </c>
      <c r="D28" s="32" t="s">
        <v>466</v>
      </c>
      <c r="E28" s="101" t="s">
        <v>485</v>
      </c>
      <c r="F28" s="123" t="s">
        <v>152</v>
      </c>
      <c r="G28" s="14" t="s">
        <v>153</v>
      </c>
      <c r="H28" s="534"/>
      <c r="J28" s="36"/>
      <c r="M28" s="117">
        <f t="shared" si="0"/>
        <v>0</v>
      </c>
      <c r="N28" s="117">
        <f t="shared" si="0"/>
        <v>0</v>
      </c>
      <c r="O28" s="117"/>
    </row>
    <row r="29" spans="2:15" ht="22.5">
      <c r="B29" s="539"/>
      <c r="C29" s="19">
        <v>23</v>
      </c>
      <c r="D29" s="33" t="s">
        <v>462</v>
      </c>
      <c r="E29" s="20" t="s">
        <v>154</v>
      </c>
      <c r="F29" s="5" t="s">
        <v>155</v>
      </c>
      <c r="G29" s="21" t="s">
        <v>468</v>
      </c>
      <c r="H29" s="535"/>
      <c r="J29" s="36"/>
      <c r="M29" s="117">
        <f t="shared" si="0"/>
        <v>0</v>
      </c>
      <c r="N29" s="117">
        <f t="shared" si="0"/>
        <v>0</v>
      </c>
      <c r="O29" s="117"/>
    </row>
    <row r="30" spans="2:15">
      <c r="J30" s="36"/>
    </row>
    <row r="31" spans="2:15">
      <c r="J31" s="36"/>
    </row>
    <row r="32" spans="2:15">
      <c r="J32" s="36"/>
    </row>
    <row r="33" spans="10:10">
      <c r="J33" s="36"/>
    </row>
    <row r="34" spans="10:10">
      <c r="J34" s="36"/>
    </row>
    <row r="35" spans="10:10">
      <c r="J35" s="36"/>
    </row>
    <row r="36" spans="10:10">
      <c r="J36" s="36"/>
    </row>
    <row r="37" spans="10:10">
      <c r="J37" s="36"/>
    </row>
    <row r="38" spans="10:10">
      <c r="J38" s="36"/>
    </row>
    <row r="39" spans="10:10">
      <c r="J39" s="36"/>
    </row>
    <row r="40" spans="10:10">
      <c r="J40" s="36"/>
    </row>
    <row r="41" spans="10:10">
      <c r="J41" s="36"/>
    </row>
    <row r="42" spans="10:10">
      <c r="J42" s="36"/>
    </row>
    <row r="43" spans="10:10">
      <c r="J43" s="36"/>
    </row>
    <row r="44" spans="10:10">
      <c r="J44" s="36"/>
    </row>
    <row r="45" spans="10:10">
      <c r="J45" s="36"/>
    </row>
    <row r="46" spans="10:10">
      <c r="J46" s="36"/>
    </row>
    <row r="47" spans="10:10">
      <c r="J47" s="36"/>
    </row>
    <row r="48" spans="10:10">
      <c r="J48" s="36"/>
    </row>
    <row r="49" spans="10:10">
      <c r="J49" s="36"/>
    </row>
    <row r="50" spans="10:10">
      <c r="J50" s="36"/>
    </row>
    <row r="51" spans="10:10">
      <c r="J51" s="36"/>
    </row>
    <row r="52" spans="10:10">
      <c r="J52" s="36"/>
    </row>
    <row r="53" spans="10:10">
      <c r="J53" s="36"/>
    </row>
    <row r="54" spans="10:10">
      <c r="J54" s="36"/>
    </row>
    <row r="55" spans="10:10">
      <c r="J55" s="36"/>
    </row>
    <row r="56" spans="10:10">
      <c r="J56" s="36"/>
    </row>
    <row r="57" spans="10:10">
      <c r="J57" s="36"/>
    </row>
    <row r="58" spans="10:10">
      <c r="J58" s="36"/>
    </row>
    <row r="59" spans="10:10">
      <c r="J59" s="36"/>
    </row>
    <row r="60" spans="10:10">
      <c r="J60" s="36"/>
    </row>
    <row r="61" spans="10:10">
      <c r="J61" s="36"/>
    </row>
    <row r="62" spans="10:10">
      <c r="J62" s="36"/>
    </row>
    <row r="63" spans="10:10">
      <c r="J63" s="36"/>
    </row>
    <row r="64" spans="10:10">
      <c r="J64" s="36"/>
    </row>
    <row r="65" spans="10:10">
      <c r="J65" s="36"/>
    </row>
    <row r="66" spans="10:10">
      <c r="J66" s="36"/>
    </row>
    <row r="67" spans="10:10">
      <c r="J67" s="36"/>
    </row>
    <row r="68" spans="10:10">
      <c r="J68" s="36"/>
    </row>
    <row r="69" spans="10:10">
      <c r="J69" s="36"/>
    </row>
    <row r="70" spans="10:10">
      <c r="J70" s="36"/>
    </row>
    <row r="71" spans="10:10">
      <c r="J71" s="36"/>
    </row>
    <row r="72" spans="10:10">
      <c r="J72" s="36"/>
    </row>
    <row r="73" spans="10:10">
      <c r="J73" s="36"/>
    </row>
    <row r="74" spans="10:10">
      <c r="J74" s="36"/>
    </row>
    <row r="75" spans="10:10">
      <c r="J75" s="36"/>
    </row>
    <row r="76" spans="10:10">
      <c r="J76" s="36"/>
    </row>
    <row r="77" spans="10:10">
      <c r="J77" s="36"/>
    </row>
    <row r="78" spans="10:10">
      <c r="J78" s="36"/>
    </row>
    <row r="79" spans="10:10">
      <c r="J79" s="36"/>
    </row>
    <row r="80" spans="10:10">
      <c r="J80" s="36"/>
    </row>
    <row r="81" spans="10:10">
      <c r="J81" s="36"/>
    </row>
    <row r="82" spans="10:10">
      <c r="J82" s="36"/>
    </row>
    <row r="83" spans="10:10">
      <c r="J83" s="36"/>
    </row>
    <row r="84" spans="10:10">
      <c r="J84" s="36"/>
    </row>
    <row r="85" spans="10:10">
      <c r="J85" s="36"/>
    </row>
    <row r="86" spans="10:10">
      <c r="J86" s="36"/>
    </row>
    <row r="87" spans="10:10">
      <c r="J87" s="36"/>
    </row>
    <row r="88" spans="10:10">
      <c r="J88" s="36"/>
    </row>
    <row r="89" spans="10:10">
      <c r="J89" s="36"/>
    </row>
    <row r="90" spans="10:10">
      <c r="J90" s="36"/>
    </row>
    <row r="91" spans="10:10">
      <c r="J91" s="36"/>
    </row>
    <row r="92" spans="10:10">
      <c r="J92" s="36"/>
    </row>
    <row r="93" spans="10:10">
      <c r="J93" s="36"/>
    </row>
    <row r="94" spans="10:10">
      <c r="J94" s="36"/>
    </row>
    <row r="95" spans="10:10">
      <c r="J95" s="36"/>
    </row>
    <row r="96" spans="10:10">
      <c r="J96" s="36"/>
    </row>
    <row r="97" spans="10:10">
      <c r="J97" s="36"/>
    </row>
    <row r="98" spans="10:10">
      <c r="J98" s="36"/>
    </row>
    <row r="99" spans="10:10">
      <c r="J99" s="36"/>
    </row>
    <row r="100" spans="10:10">
      <c r="J100" s="36"/>
    </row>
    <row r="101" spans="10:10">
      <c r="J101" s="36"/>
    </row>
    <row r="102" spans="10:10">
      <c r="J102" s="36"/>
    </row>
    <row r="103" spans="10:10">
      <c r="J103" s="36"/>
    </row>
    <row r="104" spans="10:10">
      <c r="J104" s="36"/>
    </row>
    <row r="105" spans="10:10">
      <c r="J105" s="36"/>
    </row>
    <row r="106" spans="10:10">
      <c r="J106" s="36"/>
    </row>
    <row r="107" spans="10:10">
      <c r="J107" s="36"/>
    </row>
    <row r="108" spans="10:10">
      <c r="J108" s="36"/>
    </row>
    <row r="109" spans="10:10">
      <c r="J109" s="36"/>
    </row>
    <row r="110" spans="10:10">
      <c r="J110" s="36"/>
    </row>
    <row r="111" spans="10:10">
      <c r="J111" s="36"/>
    </row>
    <row r="112" spans="10:10">
      <c r="J112" s="36"/>
    </row>
    <row r="113" spans="10:10">
      <c r="J113" s="36"/>
    </row>
    <row r="114" spans="10:10">
      <c r="J114" s="36"/>
    </row>
    <row r="115" spans="10:10">
      <c r="J115" s="36"/>
    </row>
    <row r="116" spans="10:10">
      <c r="J116" s="36"/>
    </row>
    <row r="117" spans="10:10">
      <c r="J117" s="36"/>
    </row>
    <row r="118" spans="10:10">
      <c r="J118" s="36"/>
    </row>
    <row r="119" spans="10:10">
      <c r="J119" s="36"/>
    </row>
    <row r="120" spans="10:10">
      <c r="J120" s="36"/>
    </row>
    <row r="121" spans="10:10">
      <c r="J121" s="36"/>
    </row>
    <row r="122" spans="10:10">
      <c r="J122" s="36"/>
    </row>
    <row r="123" spans="10:10">
      <c r="J123" s="36"/>
    </row>
    <row r="124" spans="10:10">
      <c r="J124" s="36"/>
    </row>
    <row r="125" spans="10:10">
      <c r="J125" s="36"/>
    </row>
    <row r="126" spans="10:10">
      <c r="J126" s="36"/>
    </row>
    <row r="127" spans="10:10">
      <c r="J127" s="36"/>
    </row>
    <row r="128" spans="10:10">
      <c r="J128" s="36"/>
    </row>
    <row r="129" spans="10:10">
      <c r="J129" s="36"/>
    </row>
    <row r="130" spans="10:10">
      <c r="J130" s="36"/>
    </row>
    <row r="131" spans="10:10">
      <c r="J131" s="36"/>
    </row>
    <row r="132" spans="10:10">
      <c r="J132" s="36"/>
    </row>
    <row r="133" spans="10:10">
      <c r="J133" s="36"/>
    </row>
    <row r="134" spans="10:10">
      <c r="J134" s="36"/>
    </row>
    <row r="135" spans="10:10">
      <c r="J135" s="36"/>
    </row>
    <row r="136" spans="10:10">
      <c r="J136" s="36"/>
    </row>
    <row r="137" spans="10:10">
      <c r="J137" s="36"/>
    </row>
    <row r="138" spans="10:10">
      <c r="J138" s="36"/>
    </row>
    <row r="139" spans="10:10">
      <c r="J139" s="36"/>
    </row>
    <row r="140" spans="10:10">
      <c r="J140" s="36"/>
    </row>
    <row r="141" spans="10:10">
      <c r="J141" s="36"/>
    </row>
    <row r="142" spans="10:10">
      <c r="J142" s="36"/>
    </row>
    <row r="143" spans="10:10">
      <c r="J143" s="36"/>
    </row>
    <row r="144" spans="10:10">
      <c r="J144" s="36"/>
    </row>
    <row r="145" spans="10:10">
      <c r="J145" s="36"/>
    </row>
    <row r="146" spans="10:10">
      <c r="J146" s="36"/>
    </row>
    <row r="147" spans="10:10">
      <c r="J147" s="36"/>
    </row>
    <row r="148" spans="10:10">
      <c r="J148" s="36"/>
    </row>
    <row r="149" spans="10:10">
      <c r="J149" s="36"/>
    </row>
    <row r="150" spans="10:10">
      <c r="J150" s="36"/>
    </row>
    <row r="151" spans="10:10">
      <c r="J151" s="36"/>
    </row>
    <row r="152" spans="10:10">
      <c r="J152" s="36"/>
    </row>
    <row r="153" spans="10:10">
      <c r="J153" s="36"/>
    </row>
    <row r="154" spans="10:10">
      <c r="J154" s="36"/>
    </row>
    <row r="155" spans="10:10">
      <c r="J155" s="36"/>
    </row>
    <row r="156" spans="10:10">
      <c r="J156" s="36"/>
    </row>
    <row r="157" spans="10:10">
      <c r="J157" s="36"/>
    </row>
    <row r="158" spans="10:10">
      <c r="J158" s="36"/>
    </row>
    <row r="159" spans="10:10">
      <c r="J159" s="36"/>
    </row>
    <row r="160" spans="10:10">
      <c r="J160" s="36"/>
    </row>
    <row r="161" spans="10:10">
      <c r="J161" s="36"/>
    </row>
    <row r="162" spans="10:10">
      <c r="J162" s="36"/>
    </row>
    <row r="163" spans="10:10">
      <c r="J163" s="36"/>
    </row>
    <row r="164" spans="10:10">
      <c r="J164" s="36"/>
    </row>
    <row r="165" spans="10:10">
      <c r="J165" s="36"/>
    </row>
    <row r="166" spans="10:10">
      <c r="J166" s="36"/>
    </row>
    <row r="167" spans="10:10">
      <c r="J167" s="36"/>
    </row>
    <row r="168" spans="10:10">
      <c r="J168" s="36"/>
    </row>
    <row r="169" spans="10:10">
      <c r="J169" s="36"/>
    </row>
    <row r="170" spans="10:10">
      <c r="J170" s="36"/>
    </row>
    <row r="171" spans="10:10">
      <c r="J171" s="36"/>
    </row>
    <row r="172" spans="10:10">
      <c r="J172" s="36"/>
    </row>
    <row r="173" spans="10:10">
      <c r="J173" s="36"/>
    </row>
    <row r="174" spans="10:10">
      <c r="J174" s="36"/>
    </row>
    <row r="175" spans="10:10">
      <c r="J175" s="36"/>
    </row>
    <row r="176" spans="10:10">
      <c r="J176" s="36"/>
    </row>
    <row r="177" spans="10:10">
      <c r="J177" s="36"/>
    </row>
    <row r="178" spans="10:10">
      <c r="J178" s="36"/>
    </row>
    <row r="179" spans="10:10">
      <c r="J179" s="36"/>
    </row>
    <row r="180" spans="10:10">
      <c r="J180" s="36"/>
    </row>
    <row r="181" spans="10:10">
      <c r="J181" s="36"/>
    </row>
    <row r="182" spans="10:10">
      <c r="J182" s="36"/>
    </row>
    <row r="183" spans="10:10">
      <c r="J183" s="36"/>
    </row>
    <row r="184" spans="10:10">
      <c r="J184" s="36"/>
    </row>
    <row r="185" spans="10:10">
      <c r="J185" s="36"/>
    </row>
    <row r="186" spans="10:10">
      <c r="J186" s="36"/>
    </row>
    <row r="187" spans="10:10">
      <c r="J187" s="36"/>
    </row>
    <row r="188" spans="10:10">
      <c r="J188" s="36"/>
    </row>
    <row r="189" spans="10:10">
      <c r="J189" s="36"/>
    </row>
    <row r="190" spans="10:10">
      <c r="J190" s="36"/>
    </row>
    <row r="191" spans="10:10">
      <c r="J191" s="36"/>
    </row>
    <row r="192" spans="10:10">
      <c r="J192" s="36"/>
    </row>
    <row r="193" spans="10:10">
      <c r="J193" s="36"/>
    </row>
    <row r="194" spans="10:10">
      <c r="J194" s="36"/>
    </row>
    <row r="195" spans="10:10">
      <c r="J195" s="36"/>
    </row>
    <row r="196" spans="10:10">
      <c r="J196" s="36"/>
    </row>
    <row r="197" spans="10:10">
      <c r="J197" s="37"/>
    </row>
  </sheetData>
  <autoFilter ref="B6:H6" xr:uid="{00000000-0009-0000-0000-000008000000}"/>
  <mergeCells count="10">
    <mergeCell ref="B22:B24"/>
    <mergeCell ref="B13:B18"/>
    <mergeCell ref="B19:B21"/>
    <mergeCell ref="B25:B29"/>
    <mergeCell ref="B7:B12"/>
    <mergeCell ref="H7:H12"/>
    <mergeCell ref="H19:H21"/>
    <mergeCell ref="H25:H29"/>
    <mergeCell ref="H22:H24"/>
    <mergeCell ref="H13:H18"/>
  </mergeCells>
  <dataValidations count="2">
    <dataValidation type="decimal" allowBlank="1" showInputMessage="1" showErrorMessage="1" errorTitle="Error" error="Enter a number between 0 and 100" sqref="F26" xr:uid="{00000000-0002-0000-0800-000000000000}">
      <formula1>1</formula1>
      <formula2>100</formula2>
    </dataValidation>
    <dataValidation type="decimal" allowBlank="1" showInputMessage="1" showErrorMessage="1" errorTitle="Error" error="Enter a decimal number equal or greater than 0" sqref="F9:F24 F27 F28 F29" xr:uid="{00000000-0002-0000-0800-000001000000}">
      <formula1>0</formula1>
      <formula2>1000000000</formula2>
    </dataValidation>
  </dataValidations>
  <pageMargins left="0.23622047244094491" right="0.23622047244094491" top="0.74803149606299213" bottom="0.74803149606299213" header="0.31496062992125984" footer="0.31496062992125984"/>
  <pageSetup paperSize="8" scale="70" fitToHeight="0" orientation="landscape" horizontalDpi="400" verticalDpi="200" r:id="rId1"/>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800-000002000000}">
          <x14:formula1>
            <xm:f>Sheet1!$A$1:$A$4</xm:f>
          </x14:formula1>
          <xm:sqref>F7</xm:sqref>
        </x14:dataValidation>
        <x14:dataValidation type="list" allowBlank="1" showInputMessage="1" showErrorMessage="1" xr:uid="{00000000-0002-0000-0800-000003000000}">
          <x14:formula1>
            <xm:f>Sheet1!$A$6:$A$7</xm:f>
          </x14:formula1>
          <xm:sqref>F8</xm:sqref>
        </x14:dataValidation>
        <x14:dataValidation type="list" allowBlank="1" showInputMessage="1" showErrorMessage="1" xr:uid="{00000000-0002-0000-0800-000004000000}">
          <x14:formula1>
            <xm:f>Sheet1!$A$14:$A$17</xm:f>
          </x14:formula1>
          <xm:sqref>F25</xm:sqref>
        </x14:dataValidation>
        <x14:dataValidation type="list" allowBlank="1" showInputMessage="1" showErrorMessage="1" xr:uid="{00000000-0002-0000-0800-000005000000}">
          <x14:formula1>
            <xm:f>Sheet1!$A$19:$A$22</xm:f>
          </x14:formula1>
          <xm:sqref>H7:H29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CDF44-A6AB-49D4-A0BC-51604B52F98A}">
  <sheetPr>
    <tabColor theme="8" tint="0.59999389629810485"/>
  </sheetPr>
  <dimension ref="A3:O75"/>
  <sheetViews>
    <sheetView showGridLines="0" zoomScaleNormal="100" workbookViewId="0">
      <pane xSplit="4" ySplit="4" topLeftCell="E5" activePane="bottomRight" state="frozen"/>
      <selection pane="bottomRight" activeCell="F13" sqref="F13"/>
      <selection pane="bottomLeft" activeCell="A5" sqref="A5"/>
      <selection pane="topRight" activeCell="E1" sqref="E1"/>
    </sheetView>
  </sheetViews>
  <sheetFormatPr defaultColWidth="9.140625" defaultRowHeight="10.5"/>
  <cols>
    <col min="1" max="1" width="1.140625" style="275" customWidth="1"/>
    <col min="2" max="2" width="4.85546875" style="383" customWidth="1"/>
    <col min="3" max="3" width="66.5703125" style="384" customWidth="1"/>
    <col min="4" max="4" width="16.5703125" style="275" hidden="1" customWidth="1"/>
    <col min="5" max="5" width="2" style="385" customWidth="1"/>
    <col min="6" max="6" width="26" style="275" customWidth="1"/>
    <col min="7" max="7" width="19.28515625" style="275" customWidth="1"/>
    <col min="8" max="8" width="22.140625" style="275" customWidth="1"/>
    <col min="9" max="9" width="20.42578125" style="275" customWidth="1"/>
    <col min="10" max="10" width="18.28515625" style="275" customWidth="1"/>
    <col min="11" max="11" width="16.5703125" style="275" customWidth="1"/>
    <col min="12" max="12" width="13.85546875" style="275" customWidth="1"/>
    <col min="13" max="13" width="18.28515625" style="275" customWidth="1"/>
    <col min="14" max="14" width="29.42578125" style="275" customWidth="1"/>
    <col min="15" max="15" width="52.7109375" style="275" customWidth="1"/>
    <col min="16" max="16384" width="9.140625" style="275"/>
  </cols>
  <sheetData>
    <row r="3" spans="1:15">
      <c r="F3" s="383" t="s">
        <v>486</v>
      </c>
      <c r="G3" s="383" t="s">
        <v>487</v>
      </c>
      <c r="H3" s="383" t="s">
        <v>488</v>
      </c>
      <c r="I3" s="383" t="s">
        <v>489</v>
      </c>
      <c r="J3" s="383" t="s">
        <v>490</v>
      </c>
      <c r="K3" s="383" t="s">
        <v>491</v>
      </c>
      <c r="L3" s="383" t="s">
        <v>492</v>
      </c>
      <c r="M3" s="383" t="s">
        <v>493</v>
      </c>
      <c r="N3" s="383"/>
    </row>
    <row r="4" spans="1:15" ht="63">
      <c r="D4" s="386" t="s">
        <v>494</v>
      </c>
      <c r="F4" s="386" t="s">
        <v>495</v>
      </c>
      <c r="G4" s="386" t="s">
        <v>496</v>
      </c>
      <c r="H4" s="386" t="s">
        <v>497</v>
      </c>
      <c r="I4" s="386" t="s">
        <v>498</v>
      </c>
      <c r="J4" s="386" t="s">
        <v>499</v>
      </c>
      <c r="K4" s="386" t="s">
        <v>500</v>
      </c>
      <c r="L4" s="386" t="s">
        <v>501</v>
      </c>
      <c r="M4" s="386" t="s">
        <v>502</v>
      </c>
      <c r="N4" s="386" t="s">
        <v>503</v>
      </c>
      <c r="O4" s="386"/>
    </row>
    <row r="5" spans="1:15">
      <c r="F5" s="387"/>
      <c r="G5" s="387"/>
      <c r="H5" s="387"/>
      <c r="I5" s="387"/>
      <c r="J5" s="387"/>
      <c r="K5" s="387"/>
      <c r="L5" s="387"/>
      <c r="M5" s="387"/>
      <c r="N5" s="387"/>
    </row>
    <row r="6" spans="1:15" ht="14.25">
      <c r="C6" s="388" t="s">
        <v>504</v>
      </c>
      <c r="D6" s="389"/>
      <c r="F6" s="387"/>
      <c r="G6" s="387"/>
      <c r="H6" s="387"/>
      <c r="I6" s="387"/>
      <c r="J6" s="387"/>
      <c r="K6" s="387"/>
      <c r="L6" s="387"/>
      <c r="M6" s="387"/>
      <c r="N6" s="387"/>
    </row>
    <row r="7" spans="1:15">
      <c r="F7" s="387"/>
      <c r="G7" s="387"/>
      <c r="H7" s="387"/>
      <c r="I7" s="387"/>
      <c r="J7" s="387"/>
      <c r="K7" s="387"/>
      <c r="L7" s="387"/>
      <c r="M7" s="387"/>
      <c r="N7" s="387"/>
    </row>
    <row r="8" spans="1:15">
      <c r="C8" s="390" t="s">
        <v>505</v>
      </c>
      <c r="D8" s="391"/>
    </row>
    <row r="9" spans="1:15" ht="31.5">
      <c r="A9" s="384"/>
      <c r="B9" s="383" t="s">
        <v>506</v>
      </c>
      <c r="C9" s="392" t="s">
        <v>507</v>
      </c>
      <c r="D9" s="392" t="s">
        <v>508</v>
      </c>
      <c r="F9" s="397" t="s">
        <v>509</v>
      </c>
      <c r="G9" s="397" t="s">
        <v>509</v>
      </c>
      <c r="H9" s="397" t="s">
        <v>510</v>
      </c>
      <c r="I9" s="397" t="s">
        <v>511</v>
      </c>
      <c r="J9" s="397" t="s">
        <v>512</v>
      </c>
      <c r="K9" s="397" t="s">
        <v>512</v>
      </c>
      <c r="L9" s="397" t="s">
        <v>513</v>
      </c>
      <c r="M9" s="397" t="s">
        <v>514</v>
      </c>
      <c r="N9" s="398"/>
      <c r="O9" s="393" t="str">
        <f>IF(OR(F9=Lists!$E$3,G9=Lists!$E$4,H9=Lists!$E$5,I9=Lists!$E$6,J9=Lists!$E$7,K9=Lists!$E$8,L9=Lists!$E$9,M9=Lists!$E$10),Lists!$A$15,"")</f>
        <v>Please answer all questions or select 'n.a.' from the drop-down</v>
      </c>
    </row>
    <row r="10" spans="1:15" ht="31.5">
      <c r="A10" s="384"/>
      <c r="B10" s="383" t="s">
        <v>515</v>
      </c>
      <c r="C10" s="392" t="s">
        <v>516</v>
      </c>
      <c r="D10" s="392" t="s">
        <v>517</v>
      </c>
      <c r="F10" s="397" t="s">
        <v>509</v>
      </c>
      <c r="G10" s="397" t="s">
        <v>509</v>
      </c>
      <c r="H10" s="397" t="s">
        <v>510</v>
      </c>
      <c r="I10" s="397" t="s">
        <v>511</v>
      </c>
      <c r="J10" s="397" t="s">
        <v>512</v>
      </c>
      <c r="K10" s="397" t="s">
        <v>512</v>
      </c>
      <c r="L10" s="397" t="s">
        <v>513</v>
      </c>
      <c r="M10" s="397" t="s">
        <v>514</v>
      </c>
      <c r="N10" s="398"/>
      <c r="O10" s="393" t="str">
        <f>IF(OR(F10=Lists!$E$3,G10=Lists!$E$4,H10=Lists!$E$5,I10=Lists!$E$6,J10=Lists!$E$7,K10=Lists!$E$8,L10=Lists!$E$9,M10=Lists!$E$10),Lists!$A$15,"")</f>
        <v>Please answer all questions or select 'n.a.' from the drop-down</v>
      </c>
    </row>
    <row r="11" spans="1:15" ht="31.5">
      <c r="A11" s="384"/>
      <c r="B11" s="383" t="s">
        <v>518</v>
      </c>
      <c r="C11" s="392" t="s">
        <v>519</v>
      </c>
      <c r="D11" s="392" t="s">
        <v>517</v>
      </c>
      <c r="F11" s="397" t="s">
        <v>509</v>
      </c>
      <c r="G11" s="397" t="s">
        <v>509</v>
      </c>
      <c r="H11" s="397" t="s">
        <v>510</v>
      </c>
      <c r="I11" s="397" t="s">
        <v>511</v>
      </c>
      <c r="J11" s="397" t="s">
        <v>512</v>
      </c>
      <c r="K11" s="397" t="s">
        <v>512</v>
      </c>
      <c r="L11" s="397" t="s">
        <v>513</v>
      </c>
      <c r="M11" s="397" t="s">
        <v>514</v>
      </c>
      <c r="N11" s="398"/>
      <c r="O11" s="393" t="str">
        <f>IF(OR(F11=Lists!$E$3,G11=Lists!$E$4,H11=Lists!$E$5,I11=Lists!$E$6,J11=Lists!$E$7,K11=Lists!$E$8,L11=Lists!$E$9,M11=Lists!$E$10),Lists!$A$15,"")</f>
        <v>Please answer all questions or select 'n.a.' from the drop-down</v>
      </c>
    </row>
    <row r="12" spans="1:15" ht="42">
      <c r="A12" s="384"/>
      <c r="B12" s="383" t="s">
        <v>520</v>
      </c>
      <c r="C12" s="392" t="s">
        <v>521</v>
      </c>
      <c r="D12" s="392" t="s">
        <v>522</v>
      </c>
      <c r="F12" s="397" t="s">
        <v>509</v>
      </c>
      <c r="G12" s="397" t="s">
        <v>509</v>
      </c>
      <c r="H12" s="397" t="s">
        <v>510</v>
      </c>
      <c r="I12" s="397" t="s">
        <v>511</v>
      </c>
      <c r="J12" s="397" t="s">
        <v>512</v>
      </c>
      <c r="K12" s="397" t="s">
        <v>512</v>
      </c>
      <c r="L12" s="397" t="s">
        <v>513</v>
      </c>
      <c r="M12" s="397" t="s">
        <v>514</v>
      </c>
      <c r="N12" s="398"/>
      <c r="O12" s="393" t="str">
        <f>IF(OR(F12=Lists!$E$3,G12=Lists!$E$4,H12=Lists!$E$5,I12=Lists!$E$6,J12=Lists!$E$7,K12=Lists!$E$8,L12=Lists!$E$9,M12=Lists!$E$10),Lists!$A$15,"")</f>
        <v>Please answer all questions or select 'n.a.' from the drop-down</v>
      </c>
    </row>
    <row r="13" spans="1:15" ht="31.5">
      <c r="A13" s="384"/>
      <c r="B13" s="383" t="s">
        <v>523</v>
      </c>
      <c r="C13" s="392" t="s">
        <v>524</v>
      </c>
      <c r="D13" s="392" t="s">
        <v>508</v>
      </c>
      <c r="F13" s="397" t="s">
        <v>509</v>
      </c>
      <c r="G13" s="397" t="s">
        <v>509</v>
      </c>
      <c r="H13" s="397" t="s">
        <v>510</v>
      </c>
      <c r="I13" s="397" t="s">
        <v>511</v>
      </c>
      <c r="J13" s="397" t="s">
        <v>512</v>
      </c>
      <c r="K13" s="397" t="s">
        <v>512</v>
      </c>
      <c r="L13" s="397" t="s">
        <v>513</v>
      </c>
      <c r="M13" s="397" t="s">
        <v>514</v>
      </c>
      <c r="N13" s="398"/>
      <c r="O13" s="393" t="str">
        <f>IF(OR(F13=Lists!$E$3,G13=Lists!$E$4,H13=Lists!$E$5,I13=Lists!$E$6,J13=Lists!$E$7,K13=Lists!$E$8,L13=Lists!$E$9,M13=Lists!$E$10),Lists!$A$15,"")</f>
        <v>Please answer all questions or select 'n.a.' from the drop-down</v>
      </c>
    </row>
    <row r="15" spans="1:15">
      <c r="C15" s="390" t="s">
        <v>525</v>
      </c>
      <c r="D15" s="391"/>
    </row>
    <row r="16" spans="1:15" ht="31.5">
      <c r="A16" s="384"/>
      <c r="B16" s="383" t="s">
        <v>526</v>
      </c>
      <c r="C16" s="392" t="s">
        <v>527</v>
      </c>
      <c r="D16" s="392" t="s">
        <v>517</v>
      </c>
      <c r="F16" s="397" t="s">
        <v>509</v>
      </c>
      <c r="G16" s="397" t="s">
        <v>509</v>
      </c>
      <c r="H16" s="397" t="s">
        <v>510</v>
      </c>
      <c r="I16" s="397" t="s">
        <v>511</v>
      </c>
      <c r="J16" s="397" t="s">
        <v>512</v>
      </c>
      <c r="K16" s="397" t="s">
        <v>512</v>
      </c>
      <c r="L16" s="397" t="s">
        <v>513</v>
      </c>
      <c r="M16" s="397" t="s">
        <v>514</v>
      </c>
      <c r="N16" s="398"/>
      <c r="O16" s="393" t="str">
        <f>IF(OR(F16=Lists!$E$3,G16=Lists!$E$4,H16=Lists!$E$5,I16=Lists!$E$6,J16=Lists!$E$7,K16=Lists!$E$8,L16=Lists!$E$9,M16=Lists!$E$10),Lists!$A$15,"")</f>
        <v>Please answer all questions or select 'n.a.' from the drop-down</v>
      </c>
    </row>
    <row r="17" spans="1:15" ht="31.5">
      <c r="A17" s="384"/>
      <c r="B17" s="383" t="s">
        <v>528</v>
      </c>
      <c r="C17" s="392" t="s">
        <v>529</v>
      </c>
      <c r="D17" s="392" t="s">
        <v>508</v>
      </c>
      <c r="F17" s="397" t="s">
        <v>509</v>
      </c>
      <c r="G17" s="397" t="s">
        <v>509</v>
      </c>
      <c r="H17" s="397" t="s">
        <v>510</v>
      </c>
      <c r="I17" s="397" t="s">
        <v>511</v>
      </c>
      <c r="J17" s="397" t="s">
        <v>512</v>
      </c>
      <c r="K17" s="397" t="s">
        <v>512</v>
      </c>
      <c r="L17" s="397" t="s">
        <v>513</v>
      </c>
      <c r="M17" s="397" t="s">
        <v>514</v>
      </c>
      <c r="N17" s="398"/>
      <c r="O17" s="393" t="str">
        <f>IF(OR(F17=Lists!$E$3,G17=Lists!$E$4,H17=Lists!$E$5,I17=Lists!$E$6,J17=Lists!$E$7,K17=Lists!$E$8,L17=Lists!$E$9,M17=Lists!$E$10),Lists!$A$15,"")</f>
        <v>Please answer all questions or select 'n.a.' from the drop-down</v>
      </c>
    </row>
    <row r="18" spans="1:15" ht="21">
      <c r="A18" s="384"/>
      <c r="B18" s="383" t="s">
        <v>530</v>
      </c>
      <c r="C18" s="392" t="s">
        <v>531</v>
      </c>
      <c r="D18" s="392" t="s">
        <v>522</v>
      </c>
      <c r="F18" s="397" t="s">
        <v>509</v>
      </c>
      <c r="G18" s="397" t="s">
        <v>509</v>
      </c>
      <c r="H18" s="397" t="s">
        <v>510</v>
      </c>
      <c r="I18" s="397" t="s">
        <v>511</v>
      </c>
      <c r="J18" s="397" t="s">
        <v>512</v>
      </c>
      <c r="K18" s="397" t="s">
        <v>512</v>
      </c>
      <c r="L18" s="397" t="s">
        <v>513</v>
      </c>
      <c r="M18" s="397" t="s">
        <v>514</v>
      </c>
      <c r="N18" s="398"/>
      <c r="O18" s="393" t="str">
        <f>IF(OR(F18=Lists!$E$3,G18=Lists!$E$4,H18=Lists!$E$5,I18=Lists!$E$6,J18=Lists!$E$7,K18=Lists!$E$8,L18=Lists!$E$9,M18=Lists!$E$10),Lists!$A$15,"")</f>
        <v>Please answer all questions or select 'n.a.' from the drop-down</v>
      </c>
    </row>
    <row r="19" spans="1:15" ht="52.5">
      <c r="A19" s="384"/>
      <c r="B19" s="383" t="s">
        <v>532</v>
      </c>
      <c r="C19" s="392" t="s">
        <v>299</v>
      </c>
      <c r="D19" s="392" t="s">
        <v>522</v>
      </c>
      <c r="F19" s="397" t="s">
        <v>509</v>
      </c>
      <c r="G19" s="397" t="s">
        <v>509</v>
      </c>
      <c r="H19" s="397" t="s">
        <v>510</v>
      </c>
      <c r="I19" s="397" t="s">
        <v>511</v>
      </c>
      <c r="J19" s="397" t="s">
        <v>512</v>
      </c>
      <c r="K19" s="397" t="s">
        <v>512</v>
      </c>
      <c r="L19" s="397" t="s">
        <v>513</v>
      </c>
      <c r="M19" s="397" t="s">
        <v>514</v>
      </c>
      <c r="N19" s="398"/>
      <c r="O19" s="393" t="str">
        <f>IF(OR(F19=Lists!$E$3,G19=Lists!$E$4,H19=Lists!$E$5,I19=Lists!$E$6,J19=Lists!$E$7,K19=Lists!$E$8,L19=Lists!$E$9,M19=Lists!$E$10),Lists!$A$15,"")</f>
        <v>Please answer all questions or select 'n.a.' from the drop-down</v>
      </c>
    </row>
    <row r="20" spans="1:15" ht="31.5">
      <c r="A20" s="384"/>
      <c r="B20" s="383" t="s">
        <v>533</v>
      </c>
      <c r="C20" s="392" t="s">
        <v>534</v>
      </c>
      <c r="D20" s="392" t="s">
        <v>522</v>
      </c>
      <c r="F20" s="397" t="s">
        <v>509</v>
      </c>
      <c r="G20" s="397" t="s">
        <v>509</v>
      </c>
      <c r="H20" s="397" t="s">
        <v>510</v>
      </c>
      <c r="I20" s="397" t="s">
        <v>511</v>
      </c>
      <c r="J20" s="397" t="s">
        <v>512</v>
      </c>
      <c r="K20" s="397" t="s">
        <v>512</v>
      </c>
      <c r="L20" s="397" t="s">
        <v>513</v>
      </c>
      <c r="M20" s="397" t="s">
        <v>514</v>
      </c>
      <c r="N20" s="398"/>
      <c r="O20" s="393" t="str">
        <f>IF(OR(F20=Lists!$E$3,G20=Lists!$E$4,H20=Lists!$E$5,I20=Lists!$E$6,J20=Lists!$E$7,K20=Lists!$E$8,L20=Lists!$E$9,M20=Lists!$E$10),Lists!$A$15,"")</f>
        <v>Please answer all questions or select 'n.a.' from the drop-down</v>
      </c>
    </row>
    <row r="21" spans="1:15" ht="21">
      <c r="A21" s="384"/>
      <c r="B21" s="383" t="s">
        <v>535</v>
      </c>
      <c r="C21" s="392" t="s">
        <v>536</v>
      </c>
      <c r="D21" s="392" t="s">
        <v>522</v>
      </c>
      <c r="F21" s="397" t="s">
        <v>509</v>
      </c>
      <c r="G21" s="397" t="s">
        <v>509</v>
      </c>
      <c r="H21" s="397" t="s">
        <v>510</v>
      </c>
      <c r="I21" s="397" t="s">
        <v>511</v>
      </c>
      <c r="J21" s="397" t="s">
        <v>512</v>
      </c>
      <c r="K21" s="397" t="s">
        <v>512</v>
      </c>
      <c r="L21" s="397" t="s">
        <v>513</v>
      </c>
      <c r="M21" s="397" t="s">
        <v>514</v>
      </c>
      <c r="N21" s="398"/>
      <c r="O21" s="393" t="str">
        <f>IF(OR(F21=Lists!$E$3,G21=Lists!$E$4,H21=Lists!$E$5,I21=Lists!$E$6,J21=Lists!$E$7,K21=Lists!$E$8,L21=Lists!$E$9,M21=Lists!$E$10),Lists!$A$15,"")</f>
        <v>Please answer all questions or select 'n.a.' from the drop-down</v>
      </c>
    </row>
    <row r="22" spans="1:15" ht="31.5">
      <c r="A22" s="384"/>
      <c r="B22" s="383" t="s">
        <v>537</v>
      </c>
      <c r="C22" s="392" t="s">
        <v>538</v>
      </c>
      <c r="D22" s="392" t="s">
        <v>522</v>
      </c>
      <c r="F22" s="397" t="s">
        <v>509</v>
      </c>
      <c r="G22" s="397" t="s">
        <v>509</v>
      </c>
      <c r="H22" s="397" t="s">
        <v>510</v>
      </c>
      <c r="I22" s="397" t="s">
        <v>511</v>
      </c>
      <c r="J22" s="397" t="s">
        <v>512</v>
      </c>
      <c r="K22" s="397" t="s">
        <v>512</v>
      </c>
      <c r="L22" s="397" t="s">
        <v>513</v>
      </c>
      <c r="M22" s="397" t="s">
        <v>514</v>
      </c>
      <c r="N22" s="398"/>
      <c r="O22" s="393" t="str">
        <f>IF(OR(F22=Lists!$E$3,G22=Lists!$E$4,H22=Lists!$E$5,I22=Lists!$E$6,J22=Lists!$E$7,K22=Lists!$E$8,L22=Lists!$E$9,M22=Lists!$E$10),Lists!$A$15,"")</f>
        <v>Please answer all questions or select 'n.a.' from the drop-down</v>
      </c>
    </row>
    <row r="23" spans="1:15" ht="42">
      <c r="A23" s="384"/>
      <c r="B23" s="383" t="s">
        <v>539</v>
      </c>
      <c r="C23" s="392" t="s">
        <v>540</v>
      </c>
      <c r="D23" s="392" t="s">
        <v>508</v>
      </c>
      <c r="F23" s="397" t="s">
        <v>509</v>
      </c>
      <c r="G23" s="397" t="s">
        <v>509</v>
      </c>
      <c r="H23" s="397" t="s">
        <v>510</v>
      </c>
      <c r="I23" s="397" t="s">
        <v>511</v>
      </c>
      <c r="J23" s="397" t="s">
        <v>512</v>
      </c>
      <c r="K23" s="397" t="s">
        <v>512</v>
      </c>
      <c r="L23" s="397" t="s">
        <v>513</v>
      </c>
      <c r="M23" s="397" t="s">
        <v>514</v>
      </c>
      <c r="N23" s="398"/>
      <c r="O23" s="393" t="str">
        <f>IF(OR(F23=Lists!$E$3,G23=Lists!$E$4,H23=Lists!$E$5,I23=Lists!$E$6,J23=Lists!$E$7,K23=Lists!$E$8,L23=Lists!$E$9,M23=Lists!$E$10),Lists!$A$15,"")</f>
        <v>Please answer all questions or select 'n.a.' from the drop-down</v>
      </c>
    </row>
    <row r="25" spans="1:15">
      <c r="C25" s="390" t="s">
        <v>541</v>
      </c>
      <c r="D25" s="391"/>
    </row>
    <row r="26" spans="1:15" ht="42">
      <c r="A26" s="384"/>
      <c r="B26" s="383" t="s">
        <v>542</v>
      </c>
      <c r="C26" s="392" t="s">
        <v>543</v>
      </c>
      <c r="D26" s="392" t="s">
        <v>517</v>
      </c>
      <c r="F26" s="397" t="s">
        <v>509</v>
      </c>
      <c r="G26" s="397" t="s">
        <v>509</v>
      </c>
      <c r="H26" s="397" t="s">
        <v>510</v>
      </c>
      <c r="I26" s="397" t="s">
        <v>511</v>
      </c>
      <c r="J26" s="397" t="s">
        <v>512</v>
      </c>
      <c r="K26" s="397" t="s">
        <v>512</v>
      </c>
      <c r="L26" s="397" t="s">
        <v>513</v>
      </c>
      <c r="M26" s="397" t="s">
        <v>514</v>
      </c>
      <c r="N26" s="398"/>
      <c r="O26" s="393" t="str">
        <f>IF(OR(F26=Lists!$E$3,G26=Lists!$E$4,H26=Lists!$E$5,I26=Lists!$E$6,J26=Lists!$E$7,K26=Lists!$E$8,L26=Lists!$E$9,M26=Lists!$E$10),Lists!$A$15,"")</f>
        <v>Please answer all questions or select 'n.a.' from the drop-down</v>
      </c>
    </row>
    <row r="27" spans="1:15" ht="157.5">
      <c r="A27" s="384"/>
      <c r="B27" s="383" t="s">
        <v>544</v>
      </c>
      <c r="C27" s="392" t="s">
        <v>545</v>
      </c>
      <c r="D27" s="392" t="s">
        <v>522</v>
      </c>
      <c r="F27" s="397" t="s">
        <v>509</v>
      </c>
      <c r="G27" s="397" t="s">
        <v>509</v>
      </c>
      <c r="H27" s="397" t="s">
        <v>510</v>
      </c>
      <c r="I27" s="397" t="s">
        <v>511</v>
      </c>
      <c r="J27" s="397" t="s">
        <v>512</v>
      </c>
      <c r="K27" s="397" t="s">
        <v>512</v>
      </c>
      <c r="L27" s="397" t="s">
        <v>513</v>
      </c>
      <c r="M27" s="397" t="s">
        <v>514</v>
      </c>
      <c r="N27" s="398"/>
      <c r="O27" s="393" t="str">
        <f>IF(OR(F27=Lists!$E$3,G27=Lists!$E$4,H27=Lists!$E$5,I27=Lists!$E$6,J27=Lists!$E$7,K27=Lists!$E$8,L27=Lists!$E$9,M27=Lists!$E$10),Lists!$A$15,"")</f>
        <v>Please answer all questions or select 'n.a.' from the drop-down</v>
      </c>
    </row>
    <row r="28" spans="1:15" ht="42">
      <c r="A28" s="384"/>
      <c r="B28" s="383" t="s">
        <v>546</v>
      </c>
      <c r="C28" s="392" t="s">
        <v>547</v>
      </c>
      <c r="D28" s="392" t="s">
        <v>548</v>
      </c>
      <c r="F28" s="397" t="s">
        <v>509</v>
      </c>
      <c r="G28" s="397" t="s">
        <v>509</v>
      </c>
      <c r="H28" s="397" t="s">
        <v>510</v>
      </c>
      <c r="I28" s="397" t="s">
        <v>511</v>
      </c>
      <c r="J28" s="397" t="s">
        <v>512</v>
      </c>
      <c r="K28" s="397" t="s">
        <v>512</v>
      </c>
      <c r="L28" s="397" t="s">
        <v>513</v>
      </c>
      <c r="M28" s="397" t="s">
        <v>514</v>
      </c>
      <c r="N28" s="398"/>
      <c r="O28" s="393" t="str">
        <f>IF(OR(F28=Lists!$E$3,G28=Lists!$E$4,H28=Lists!$E$5,I28=Lists!$E$6,J28=Lists!$E$7,K28=Lists!$E$8,L28=Lists!$E$9,M28=Lists!$E$10),Lists!$A$15,"")</f>
        <v>Please answer all questions or select 'n.a.' from the drop-down</v>
      </c>
    </row>
    <row r="29" spans="1:15" ht="52.5">
      <c r="A29" s="384"/>
      <c r="B29" s="383" t="s">
        <v>549</v>
      </c>
      <c r="C29" s="392" t="s">
        <v>550</v>
      </c>
      <c r="D29" s="392" t="s">
        <v>517</v>
      </c>
      <c r="F29" s="397" t="s">
        <v>509</v>
      </c>
      <c r="G29" s="397" t="s">
        <v>509</v>
      </c>
      <c r="H29" s="397" t="s">
        <v>510</v>
      </c>
      <c r="I29" s="397" t="s">
        <v>511</v>
      </c>
      <c r="J29" s="397" t="s">
        <v>512</v>
      </c>
      <c r="K29" s="397" t="s">
        <v>512</v>
      </c>
      <c r="L29" s="397" t="s">
        <v>513</v>
      </c>
      <c r="M29" s="397" t="s">
        <v>514</v>
      </c>
      <c r="N29" s="398"/>
      <c r="O29" s="393" t="str">
        <f>IF(OR(F29=Lists!$E$3,G29=Lists!$E$4,H29=Lists!$E$5,I29=Lists!$E$6,J29=Lists!$E$7,K29=Lists!$E$8,L29=Lists!$E$9,M29=Lists!$E$10),Lists!$A$15,"")</f>
        <v>Please answer all questions or select 'n.a.' from the drop-down</v>
      </c>
    </row>
    <row r="30" spans="1:15" ht="31.5">
      <c r="A30" s="384"/>
      <c r="B30" s="383" t="s">
        <v>551</v>
      </c>
      <c r="C30" s="392" t="s">
        <v>552</v>
      </c>
      <c r="D30" s="392" t="s">
        <v>517</v>
      </c>
      <c r="F30" s="397" t="s">
        <v>509</v>
      </c>
      <c r="G30" s="397" t="s">
        <v>509</v>
      </c>
      <c r="H30" s="397" t="s">
        <v>510</v>
      </c>
      <c r="I30" s="397" t="s">
        <v>511</v>
      </c>
      <c r="J30" s="397" t="s">
        <v>512</v>
      </c>
      <c r="K30" s="397" t="s">
        <v>512</v>
      </c>
      <c r="L30" s="397" t="s">
        <v>513</v>
      </c>
      <c r="M30" s="397" t="s">
        <v>514</v>
      </c>
      <c r="N30" s="398"/>
      <c r="O30" s="393" t="str">
        <f>IF(OR(F30=Lists!$E$3,G30=Lists!$E$4,H30=Lists!$E$5,I30=Lists!$E$6,J30=Lists!$E$7,K30=Lists!$E$8,L30=Lists!$E$9,M30=Lists!$E$10),Lists!$A$15,"")</f>
        <v>Please answer all questions or select 'n.a.' from the drop-down</v>
      </c>
    </row>
    <row r="31" spans="1:15" ht="31.5">
      <c r="A31" s="384"/>
      <c r="B31" s="383" t="s">
        <v>553</v>
      </c>
      <c r="C31" s="392" t="s">
        <v>554</v>
      </c>
      <c r="D31" s="392" t="s">
        <v>522</v>
      </c>
      <c r="F31" s="397" t="s">
        <v>509</v>
      </c>
      <c r="G31" s="397" t="s">
        <v>509</v>
      </c>
      <c r="H31" s="397" t="s">
        <v>510</v>
      </c>
      <c r="I31" s="397" t="s">
        <v>511</v>
      </c>
      <c r="J31" s="397" t="s">
        <v>512</v>
      </c>
      <c r="K31" s="397" t="s">
        <v>512</v>
      </c>
      <c r="L31" s="397" t="s">
        <v>513</v>
      </c>
      <c r="M31" s="397" t="s">
        <v>514</v>
      </c>
      <c r="N31" s="398"/>
      <c r="O31" s="393" t="str">
        <f>IF(OR(F31=Lists!$E$3,G31=Lists!$E$4,H31=Lists!$E$5,I31=Lists!$E$6,J31=Lists!$E$7,K31=Lists!$E$8,L31=Lists!$E$9,M31=Lists!$E$10),Lists!$A$15,"")</f>
        <v>Please answer all questions or select 'n.a.' from the drop-down</v>
      </c>
    </row>
    <row r="32" spans="1:15" ht="21">
      <c r="A32" s="384"/>
      <c r="B32" s="383" t="s">
        <v>555</v>
      </c>
      <c r="C32" s="392" t="s">
        <v>556</v>
      </c>
      <c r="D32" s="392" t="s">
        <v>508</v>
      </c>
      <c r="F32" s="397" t="s">
        <v>509</v>
      </c>
      <c r="G32" s="397" t="s">
        <v>509</v>
      </c>
      <c r="H32" s="397" t="s">
        <v>510</v>
      </c>
      <c r="I32" s="397" t="s">
        <v>511</v>
      </c>
      <c r="J32" s="397" t="s">
        <v>512</v>
      </c>
      <c r="K32" s="397" t="s">
        <v>512</v>
      </c>
      <c r="L32" s="397" t="s">
        <v>513</v>
      </c>
      <c r="M32" s="397" t="s">
        <v>514</v>
      </c>
      <c r="N32" s="398"/>
      <c r="O32" s="393" t="str">
        <f>IF(OR(F32=Lists!$E$3,G32=Lists!$E$4,H32=Lists!$E$5,I32=Lists!$E$6,J32=Lists!$E$7,K32=Lists!$E$8,L32=Lists!$E$9,M32=Lists!$E$10),Lists!$A$15,"")</f>
        <v>Please answer all questions or select 'n.a.' from the drop-down</v>
      </c>
    </row>
    <row r="33" spans="1:15" ht="31.5">
      <c r="A33" s="384"/>
      <c r="B33" s="383" t="s">
        <v>557</v>
      </c>
      <c r="C33" s="392" t="s">
        <v>558</v>
      </c>
      <c r="D33" s="392" t="s">
        <v>548</v>
      </c>
      <c r="F33" s="397" t="s">
        <v>509</v>
      </c>
      <c r="G33" s="397" t="s">
        <v>509</v>
      </c>
      <c r="H33" s="397" t="s">
        <v>510</v>
      </c>
      <c r="I33" s="397" t="s">
        <v>511</v>
      </c>
      <c r="J33" s="397" t="s">
        <v>512</v>
      </c>
      <c r="K33" s="397" t="s">
        <v>512</v>
      </c>
      <c r="L33" s="397" t="s">
        <v>513</v>
      </c>
      <c r="M33" s="397" t="s">
        <v>514</v>
      </c>
      <c r="N33" s="398"/>
      <c r="O33" s="393" t="str">
        <f>IF(OR(F33=Lists!$E$3,G33=Lists!$E$4,H33=Lists!$E$5,I33=Lists!$E$6,J33=Lists!$E$7,K33=Lists!$E$8,L33=Lists!$E$9,M33=Lists!$E$10),Lists!$A$15,"")</f>
        <v>Please answer all questions or select 'n.a.' from the drop-down</v>
      </c>
    </row>
    <row r="34" spans="1:15" ht="58.5" customHeight="1">
      <c r="A34" s="384"/>
      <c r="B34" s="383" t="s">
        <v>559</v>
      </c>
      <c r="C34" s="392" t="s">
        <v>560</v>
      </c>
      <c r="D34" s="392" t="s">
        <v>508</v>
      </c>
      <c r="F34" s="397" t="s">
        <v>509</v>
      </c>
      <c r="G34" s="397" t="s">
        <v>509</v>
      </c>
      <c r="H34" s="397" t="s">
        <v>510</v>
      </c>
      <c r="I34" s="397" t="s">
        <v>511</v>
      </c>
      <c r="J34" s="397" t="s">
        <v>512</v>
      </c>
      <c r="K34" s="397" t="s">
        <v>512</v>
      </c>
      <c r="L34" s="397" t="s">
        <v>513</v>
      </c>
      <c r="M34" s="397" t="s">
        <v>514</v>
      </c>
      <c r="N34" s="398"/>
      <c r="O34" s="393" t="str">
        <f>IF(OR(F34=Lists!$E$3,G34=Lists!$E$4,H34=Lists!$E$5,I34=Lists!$E$6,J34=Lists!$E$7,K34=Lists!$E$8,L34=Lists!$E$9,M34=Lists!$E$10),Lists!$A$15,"")</f>
        <v>Please answer all questions or select 'n.a.' from the drop-down</v>
      </c>
    </row>
    <row r="35" spans="1:15" ht="21">
      <c r="A35" s="384"/>
      <c r="B35" s="383" t="s">
        <v>561</v>
      </c>
      <c r="C35" s="392" t="s">
        <v>562</v>
      </c>
      <c r="D35" s="392" t="s">
        <v>548</v>
      </c>
      <c r="F35" s="397" t="s">
        <v>509</v>
      </c>
      <c r="G35" s="397" t="s">
        <v>509</v>
      </c>
      <c r="H35" s="397" t="s">
        <v>510</v>
      </c>
      <c r="I35" s="397" t="s">
        <v>511</v>
      </c>
      <c r="J35" s="397" t="s">
        <v>512</v>
      </c>
      <c r="K35" s="397" t="s">
        <v>512</v>
      </c>
      <c r="L35" s="397" t="s">
        <v>513</v>
      </c>
      <c r="M35" s="397" t="s">
        <v>514</v>
      </c>
      <c r="N35" s="398"/>
      <c r="O35" s="393" t="str">
        <f>IF(OR(F35=Lists!$E$3,G35=Lists!$E$4,H35=Lists!$E$5,I35=Lists!$E$6,J35=Lists!$E$7,K35=Lists!$E$8,L35=Lists!$E$9,M35=Lists!$E$10),Lists!$A$15,"")</f>
        <v>Please answer all questions or select 'n.a.' from the drop-down</v>
      </c>
    </row>
    <row r="36" spans="1:15" ht="21">
      <c r="A36" s="384"/>
      <c r="B36" s="383" t="s">
        <v>563</v>
      </c>
      <c r="C36" s="392" t="s">
        <v>564</v>
      </c>
      <c r="D36" s="392" t="s">
        <v>517</v>
      </c>
      <c r="F36" s="397" t="s">
        <v>509</v>
      </c>
      <c r="G36" s="397" t="s">
        <v>509</v>
      </c>
      <c r="H36" s="397" t="s">
        <v>510</v>
      </c>
      <c r="I36" s="397" t="s">
        <v>511</v>
      </c>
      <c r="J36" s="397" t="s">
        <v>512</v>
      </c>
      <c r="K36" s="397" t="s">
        <v>512</v>
      </c>
      <c r="L36" s="397" t="s">
        <v>513</v>
      </c>
      <c r="M36" s="397" t="s">
        <v>514</v>
      </c>
      <c r="N36" s="398"/>
      <c r="O36" s="393" t="str">
        <f>IF(OR(F36=Lists!$E$3,G36=Lists!$E$4,H36=Lists!$E$5,I36=Lists!$E$6,J36=Lists!$E$7,K36=Lists!$E$8,L36=Lists!$E$9,M36=Lists!$E$10),Lists!$A$15,"")</f>
        <v>Please answer all questions or select 'n.a.' from the drop-down</v>
      </c>
    </row>
    <row r="37" spans="1:15" ht="21">
      <c r="A37" s="384"/>
      <c r="B37" s="383" t="s">
        <v>565</v>
      </c>
      <c r="C37" s="392" t="s">
        <v>566</v>
      </c>
      <c r="D37" s="392" t="s">
        <v>548</v>
      </c>
      <c r="F37" s="397" t="s">
        <v>509</v>
      </c>
      <c r="G37" s="397" t="s">
        <v>509</v>
      </c>
      <c r="H37" s="397" t="s">
        <v>510</v>
      </c>
      <c r="I37" s="397" t="s">
        <v>511</v>
      </c>
      <c r="J37" s="397" t="s">
        <v>512</v>
      </c>
      <c r="K37" s="397" t="s">
        <v>512</v>
      </c>
      <c r="L37" s="397" t="s">
        <v>513</v>
      </c>
      <c r="M37" s="397" t="s">
        <v>514</v>
      </c>
      <c r="N37" s="398"/>
      <c r="O37" s="393" t="str">
        <f>IF(OR(F37=Lists!$E$3,G37=Lists!$E$4,H37=Lists!$E$5,I37=Lists!$E$6,J37=Lists!$E$7,K37=Lists!$E$8,L37=Lists!$E$9,M37=Lists!$E$10),Lists!$A$15,"")</f>
        <v>Please answer all questions or select 'n.a.' from the drop-down</v>
      </c>
    </row>
    <row r="38" spans="1:15" ht="31.5">
      <c r="A38" s="384"/>
      <c r="B38" s="383" t="s">
        <v>567</v>
      </c>
      <c r="C38" s="392" t="s">
        <v>568</v>
      </c>
      <c r="D38" s="392" t="s">
        <v>548</v>
      </c>
      <c r="F38" s="397" t="s">
        <v>509</v>
      </c>
      <c r="G38" s="397" t="s">
        <v>509</v>
      </c>
      <c r="H38" s="397" t="s">
        <v>510</v>
      </c>
      <c r="I38" s="397" t="s">
        <v>511</v>
      </c>
      <c r="J38" s="397" t="s">
        <v>512</v>
      </c>
      <c r="K38" s="397" t="s">
        <v>512</v>
      </c>
      <c r="L38" s="397" t="s">
        <v>513</v>
      </c>
      <c r="M38" s="397" t="s">
        <v>514</v>
      </c>
      <c r="N38" s="398"/>
      <c r="O38" s="393" t="str">
        <f>IF(OR(F38=Lists!$E$3,G38=Lists!$E$4,H38=Lists!$E$5,I38=Lists!$E$6,J38=Lists!$E$7,K38=Lists!$E$8,L38=Lists!$E$9,M38=Lists!$E$10),Lists!$A$15,"")</f>
        <v>Please answer all questions or select 'n.a.' from the drop-down</v>
      </c>
    </row>
    <row r="39" spans="1:15" ht="42">
      <c r="A39" s="384"/>
      <c r="B39" s="383" t="s">
        <v>569</v>
      </c>
      <c r="C39" s="392" t="s">
        <v>570</v>
      </c>
      <c r="D39" s="392" t="s">
        <v>548</v>
      </c>
      <c r="F39" s="397" t="s">
        <v>509</v>
      </c>
      <c r="G39" s="397" t="s">
        <v>509</v>
      </c>
      <c r="H39" s="397" t="s">
        <v>510</v>
      </c>
      <c r="I39" s="397" t="s">
        <v>511</v>
      </c>
      <c r="J39" s="397" t="s">
        <v>512</v>
      </c>
      <c r="K39" s="397" t="s">
        <v>512</v>
      </c>
      <c r="L39" s="397" t="s">
        <v>513</v>
      </c>
      <c r="M39" s="397" t="s">
        <v>514</v>
      </c>
      <c r="N39" s="398"/>
      <c r="O39" s="393" t="str">
        <f>IF(OR(F39=Lists!$E$3,G39=Lists!$E$4,H39=Lists!$E$5,I39=Lists!$E$6,J39=Lists!$E$7,K39=Lists!$E$8,L39=Lists!$E$9,M39=Lists!$E$10),Lists!$A$15,"")</f>
        <v>Please answer all questions or select 'n.a.' from the drop-down</v>
      </c>
    </row>
    <row r="40" spans="1:15" ht="21">
      <c r="A40" s="384"/>
      <c r="B40" s="383" t="s">
        <v>571</v>
      </c>
      <c r="C40" s="392" t="s">
        <v>572</v>
      </c>
      <c r="D40" s="392" t="s">
        <v>508</v>
      </c>
      <c r="F40" s="397" t="s">
        <v>509</v>
      </c>
      <c r="G40" s="397" t="s">
        <v>509</v>
      </c>
      <c r="H40" s="397" t="s">
        <v>510</v>
      </c>
      <c r="I40" s="397" t="s">
        <v>511</v>
      </c>
      <c r="J40" s="397" t="s">
        <v>512</v>
      </c>
      <c r="K40" s="397" t="s">
        <v>512</v>
      </c>
      <c r="L40" s="397" t="s">
        <v>513</v>
      </c>
      <c r="M40" s="397" t="s">
        <v>514</v>
      </c>
      <c r="N40" s="398"/>
      <c r="O40" s="393" t="str">
        <f>IF(OR(F40=Lists!$E$3,G40=Lists!$E$4,H40=Lists!$E$5,I40=Lists!$E$6,J40=Lists!$E$7,K40=Lists!$E$8,L40=Lists!$E$9,M40=Lists!$E$10),Lists!$A$15,"")</f>
        <v>Please answer all questions or select 'n.a.' from the drop-down</v>
      </c>
    </row>
    <row r="41" spans="1:15">
      <c r="F41" s="399"/>
      <c r="G41" s="399"/>
      <c r="H41" s="399"/>
      <c r="I41" s="399"/>
      <c r="J41" s="399"/>
      <c r="K41" s="399"/>
      <c r="L41" s="399"/>
      <c r="M41" s="399"/>
      <c r="N41" s="399"/>
    </row>
    <row r="42" spans="1:15">
      <c r="C42" s="390" t="s">
        <v>573</v>
      </c>
      <c r="D42" s="391"/>
      <c r="F42" s="399"/>
      <c r="G42" s="399"/>
      <c r="H42" s="399"/>
      <c r="I42" s="399"/>
      <c r="J42" s="399"/>
      <c r="K42" s="399"/>
      <c r="L42" s="399"/>
      <c r="M42" s="399"/>
      <c r="N42" s="399"/>
    </row>
    <row r="43" spans="1:15" ht="42">
      <c r="B43" s="383" t="s">
        <v>574</v>
      </c>
      <c r="C43" s="392" t="s">
        <v>575</v>
      </c>
      <c r="D43" s="392" t="s">
        <v>522</v>
      </c>
      <c r="F43" s="397" t="s">
        <v>509</v>
      </c>
      <c r="G43" s="397" t="s">
        <v>509</v>
      </c>
      <c r="H43" s="397" t="s">
        <v>510</v>
      </c>
      <c r="I43" s="397" t="s">
        <v>511</v>
      </c>
      <c r="J43" s="397" t="s">
        <v>512</v>
      </c>
      <c r="K43" s="397" t="s">
        <v>512</v>
      </c>
      <c r="L43" s="397" t="s">
        <v>513</v>
      </c>
      <c r="M43" s="397" t="s">
        <v>514</v>
      </c>
      <c r="N43" s="398"/>
      <c r="O43" s="393" t="str">
        <f>IF(OR(F43=Lists!$E$3,G43=Lists!$E$4,H43=Lists!$E$5,I43=Lists!$E$6,J43=Lists!$E$7,K43=Lists!$E$8,L43=Lists!$E$9,M43=Lists!$E$10),Lists!$A$15,"")</f>
        <v>Please answer all questions or select 'n.a.' from the drop-down</v>
      </c>
    </row>
    <row r="44" spans="1:15" ht="65.25" customHeight="1">
      <c r="B44" s="383" t="s">
        <v>576</v>
      </c>
      <c r="C44" s="392" t="s">
        <v>577</v>
      </c>
      <c r="D44" s="392" t="s">
        <v>522</v>
      </c>
      <c r="F44" s="397" t="s">
        <v>509</v>
      </c>
      <c r="G44" s="397" t="s">
        <v>509</v>
      </c>
      <c r="H44" s="397" t="s">
        <v>510</v>
      </c>
      <c r="I44" s="397" t="s">
        <v>511</v>
      </c>
      <c r="J44" s="397" t="s">
        <v>512</v>
      </c>
      <c r="K44" s="397" t="s">
        <v>512</v>
      </c>
      <c r="L44" s="397" t="s">
        <v>513</v>
      </c>
      <c r="M44" s="397" t="s">
        <v>514</v>
      </c>
      <c r="N44" s="398"/>
      <c r="O44" s="393" t="str">
        <f>IF(OR(F44=Lists!$E$3,G44=Lists!$E$4,H44=Lists!$E$5,I44=Lists!$E$6,J44=Lists!$E$7,K44=Lists!$E$8,L44=Lists!$E$9,M44=Lists!$E$10),Lists!$A$15,"")</f>
        <v>Please answer all questions or select 'n.a.' from the drop-down</v>
      </c>
    </row>
    <row r="45" spans="1:15" ht="54.75" customHeight="1">
      <c r="A45" s="384"/>
      <c r="B45" s="383" t="s">
        <v>578</v>
      </c>
      <c r="C45" s="392" t="s">
        <v>579</v>
      </c>
      <c r="D45" s="392" t="s">
        <v>517</v>
      </c>
      <c r="F45" s="397" t="s">
        <v>509</v>
      </c>
      <c r="G45" s="397" t="s">
        <v>509</v>
      </c>
      <c r="H45" s="397" t="s">
        <v>510</v>
      </c>
      <c r="I45" s="397" t="s">
        <v>511</v>
      </c>
      <c r="J45" s="397" t="s">
        <v>512</v>
      </c>
      <c r="K45" s="397" t="s">
        <v>512</v>
      </c>
      <c r="L45" s="397" t="s">
        <v>513</v>
      </c>
      <c r="M45" s="397" t="s">
        <v>514</v>
      </c>
      <c r="N45" s="398"/>
      <c r="O45" s="393" t="str">
        <f>IF(OR(F45=Lists!$E$3,G45=Lists!$E$4,H45=Lists!$E$5,I45=Lists!$E$6,J45=Lists!$E$7,K45=Lists!$E$8,L45=Lists!$E$9,M45=Lists!$E$10),Lists!$A$15,"")</f>
        <v>Please answer all questions or select 'n.a.' from the drop-down</v>
      </c>
    </row>
    <row r="46" spans="1:15" ht="31.5">
      <c r="A46" s="384"/>
      <c r="B46" s="383" t="s">
        <v>580</v>
      </c>
      <c r="C46" s="392" t="s">
        <v>581</v>
      </c>
      <c r="D46" s="392" t="s">
        <v>522</v>
      </c>
      <c r="F46" s="397" t="s">
        <v>509</v>
      </c>
      <c r="G46" s="397" t="s">
        <v>509</v>
      </c>
      <c r="H46" s="397" t="s">
        <v>510</v>
      </c>
      <c r="I46" s="397" t="s">
        <v>511</v>
      </c>
      <c r="J46" s="397" t="s">
        <v>512</v>
      </c>
      <c r="K46" s="397" t="s">
        <v>512</v>
      </c>
      <c r="L46" s="397" t="s">
        <v>513</v>
      </c>
      <c r="M46" s="397" t="s">
        <v>514</v>
      </c>
      <c r="N46" s="398"/>
      <c r="O46" s="393" t="str">
        <f>IF(OR(F46=Lists!$E$3,G46=Lists!$E$4,H46=Lists!$E$5,I46=Lists!$E$6,J46=Lists!$E$7,K46=Lists!$E$8,L46=Lists!$E$9,M46=Lists!$E$10),Lists!$A$15,"")</f>
        <v>Please answer all questions or select 'n.a.' from the drop-down</v>
      </c>
    </row>
    <row r="47" spans="1:15" ht="42">
      <c r="A47" s="384"/>
      <c r="B47" s="383" t="s">
        <v>582</v>
      </c>
      <c r="C47" s="392" t="s">
        <v>583</v>
      </c>
      <c r="D47" s="392" t="s">
        <v>517</v>
      </c>
      <c r="F47" s="397" t="s">
        <v>509</v>
      </c>
      <c r="G47" s="397" t="s">
        <v>509</v>
      </c>
      <c r="H47" s="397" t="s">
        <v>510</v>
      </c>
      <c r="I47" s="397" t="s">
        <v>511</v>
      </c>
      <c r="J47" s="397" t="s">
        <v>512</v>
      </c>
      <c r="K47" s="397" t="s">
        <v>512</v>
      </c>
      <c r="L47" s="397" t="s">
        <v>513</v>
      </c>
      <c r="M47" s="397" t="s">
        <v>514</v>
      </c>
      <c r="N47" s="398"/>
      <c r="O47" s="393" t="str">
        <f>IF(OR(F47=Lists!$E$3,G47=Lists!$E$4,H47=Lists!$E$5,I47=Lists!$E$6,J47=Lists!$E$7,K47=Lists!$E$8,L47=Lists!$E$9,M47=Lists!$E$10),Lists!$A$15,"")</f>
        <v>Please answer all questions or select 'n.a.' from the drop-down</v>
      </c>
    </row>
    <row r="49" spans="1:15">
      <c r="C49" s="390" t="s">
        <v>584</v>
      </c>
      <c r="D49" s="391"/>
    </row>
    <row r="50" spans="1:15" ht="21">
      <c r="B50" s="383" t="s">
        <v>585</v>
      </c>
      <c r="C50" s="392" t="s">
        <v>586</v>
      </c>
      <c r="D50" s="392" t="s">
        <v>522</v>
      </c>
      <c r="F50" s="397" t="s">
        <v>509</v>
      </c>
      <c r="G50" s="397" t="s">
        <v>509</v>
      </c>
      <c r="H50" s="397" t="s">
        <v>510</v>
      </c>
      <c r="I50" s="397" t="s">
        <v>511</v>
      </c>
      <c r="J50" s="397" t="s">
        <v>512</v>
      </c>
      <c r="K50" s="397" t="s">
        <v>512</v>
      </c>
      <c r="L50" s="397" t="s">
        <v>513</v>
      </c>
      <c r="M50" s="397" t="s">
        <v>514</v>
      </c>
      <c r="N50" s="398"/>
      <c r="O50" s="393" t="str">
        <f>IF(OR(F50=Lists!$E$3,G50=Lists!$E$4,H50=Lists!$E$5,I50=Lists!$E$6,J50=Lists!$E$7,K50=Lists!$E$8,L50=Lists!$E$9,M50=Lists!$E$10),Lists!$A$15,"")</f>
        <v>Please answer all questions or select 'n.a.' from the drop-down</v>
      </c>
    </row>
    <row r="51" spans="1:15" ht="52.5">
      <c r="B51" s="383" t="s">
        <v>587</v>
      </c>
      <c r="C51" s="392" t="s">
        <v>588</v>
      </c>
      <c r="D51" s="392" t="s">
        <v>522</v>
      </c>
      <c r="F51" s="397" t="s">
        <v>509</v>
      </c>
      <c r="G51" s="397" t="s">
        <v>509</v>
      </c>
      <c r="H51" s="397" t="s">
        <v>510</v>
      </c>
      <c r="I51" s="397" t="s">
        <v>511</v>
      </c>
      <c r="J51" s="397" t="s">
        <v>512</v>
      </c>
      <c r="K51" s="397" t="s">
        <v>512</v>
      </c>
      <c r="L51" s="397" t="s">
        <v>513</v>
      </c>
      <c r="M51" s="397" t="s">
        <v>514</v>
      </c>
      <c r="N51" s="398"/>
      <c r="O51" s="393" t="str">
        <f>IF(OR(F51=Lists!$E$3,G51=Lists!$E$4,H51=Lists!$E$5,I51=Lists!$E$6,J51=Lists!$E$7,K51=Lists!$E$8,L51=Lists!$E$9,M51=Lists!$E$10),Lists!$A$15,"")</f>
        <v>Please answer all questions or select 'n.a.' from the drop-down</v>
      </c>
    </row>
    <row r="52" spans="1:15" ht="52.5">
      <c r="B52" s="383" t="s">
        <v>589</v>
      </c>
      <c r="C52" s="392" t="s">
        <v>590</v>
      </c>
      <c r="D52" s="392" t="s">
        <v>522</v>
      </c>
      <c r="F52" s="397" t="s">
        <v>509</v>
      </c>
      <c r="G52" s="397" t="s">
        <v>509</v>
      </c>
      <c r="H52" s="397" t="s">
        <v>510</v>
      </c>
      <c r="I52" s="397" t="s">
        <v>511</v>
      </c>
      <c r="J52" s="397" t="s">
        <v>512</v>
      </c>
      <c r="K52" s="397" t="s">
        <v>512</v>
      </c>
      <c r="L52" s="397" t="s">
        <v>513</v>
      </c>
      <c r="M52" s="397" t="s">
        <v>514</v>
      </c>
      <c r="N52" s="398"/>
      <c r="O52" s="393" t="str">
        <f>IF(OR(F52=Lists!$E$3,G52=Lists!$E$4,H52=Lists!$E$5,I52=Lists!$E$6,J52=Lists!$E$7,K52=Lists!$E$8,L52=Lists!$E$9,M52=Lists!$E$10),Lists!$A$15,"")</f>
        <v>Please answer all questions or select 'n.a.' from the drop-down</v>
      </c>
    </row>
    <row r="53" spans="1:15" ht="55.5" customHeight="1">
      <c r="B53" s="383" t="s">
        <v>591</v>
      </c>
      <c r="C53" s="392" t="s">
        <v>592</v>
      </c>
      <c r="D53" s="392" t="s">
        <v>522</v>
      </c>
      <c r="F53" s="397" t="s">
        <v>509</v>
      </c>
      <c r="G53" s="397" t="s">
        <v>509</v>
      </c>
      <c r="H53" s="397" t="s">
        <v>510</v>
      </c>
      <c r="I53" s="397" t="s">
        <v>511</v>
      </c>
      <c r="J53" s="397" t="s">
        <v>512</v>
      </c>
      <c r="K53" s="397" t="s">
        <v>512</v>
      </c>
      <c r="L53" s="397" t="s">
        <v>513</v>
      </c>
      <c r="M53" s="397" t="s">
        <v>514</v>
      </c>
      <c r="N53" s="398"/>
      <c r="O53" s="393" t="str">
        <f>IF(OR(F53=Lists!$E$3,G53=Lists!$E$4,H53=Lists!$E$5,I53=Lists!$E$6,J53=Lists!$E$7,K53=Lists!$E$8,L53=Lists!$E$9,M53=Lists!$E$10),Lists!$A$15,"")</f>
        <v>Please answer all questions or select 'n.a.' from the drop-down</v>
      </c>
    </row>
    <row r="54" spans="1:15" ht="63">
      <c r="A54" s="384"/>
      <c r="B54" s="383" t="s">
        <v>593</v>
      </c>
      <c r="C54" s="392" t="s">
        <v>594</v>
      </c>
      <c r="D54" s="392" t="s">
        <v>508</v>
      </c>
      <c r="F54" s="397" t="s">
        <v>509</v>
      </c>
      <c r="G54" s="397" t="s">
        <v>509</v>
      </c>
      <c r="H54" s="397" t="s">
        <v>510</v>
      </c>
      <c r="I54" s="397" t="s">
        <v>511</v>
      </c>
      <c r="J54" s="397" t="s">
        <v>512</v>
      </c>
      <c r="K54" s="397" t="s">
        <v>512</v>
      </c>
      <c r="L54" s="397" t="s">
        <v>513</v>
      </c>
      <c r="M54" s="397" t="s">
        <v>514</v>
      </c>
      <c r="N54" s="398"/>
      <c r="O54" s="393" t="str">
        <f>IF(OR(F54=Lists!$E$3,G54=Lists!$E$4,H54=Lists!$E$5,I54=Lists!$E$6,J54=Lists!$E$7,K54=Lists!$E$8,L54=Lists!$E$9,M54=Lists!$E$10),Lists!$A$15,"")</f>
        <v>Please answer all questions or select 'n.a.' from the drop-down</v>
      </c>
    </row>
    <row r="55" spans="1:15" ht="42">
      <c r="A55" s="384"/>
      <c r="B55" s="383" t="s">
        <v>595</v>
      </c>
      <c r="C55" s="392" t="s">
        <v>596</v>
      </c>
      <c r="D55" s="392" t="s">
        <v>522</v>
      </c>
      <c r="F55" s="397" t="s">
        <v>509</v>
      </c>
      <c r="G55" s="397" t="s">
        <v>509</v>
      </c>
      <c r="H55" s="397" t="s">
        <v>510</v>
      </c>
      <c r="I55" s="397" t="s">
        <v>511</v>
      </c>
      <c r="J55" s="397" t="s">
        <v>512</v>
      </c>
      <c r="K55" s="397" t="s">
        <v>512</v>
      </c>
      <c r="L55" s="397" t="s">
        <v>513</v>
      </c>
      <c r="M55" s="397" t="s">
        <v>514</v>
      </c>
      <c r="N55" s="398"/>
      <c r="O55" s="393" t="str">
        <f>IF(OR(F55=Lists!$E$3,G55=Lists!$E$4,H55=Lists!$E$5,I55=Lists!$E$6,J55=Lists!$E$7,K55=Lists!$E$8,L55=Lists!$E$9,M55=Lists!$E$10),Lists!$A$15,"")</f>
        <v>Please answer all questions or select 'n.a.' from the drop-down</v>
      </c>
    </row>
    <row r="56" spans="1:15" ht="42">
      <c r="A56" s="384"/>
      <c r="B56" s="383" t="s">
        <v>597</v>
      </c>
      <c r="C56" s="392" t="s">
        <v>598</v>
      </c>
      <c r="D56" s="392" t="s">
        <v>517</v>
      </c>
      <c r="F56" s="397" t="s">
        <v>509</v>
      </c>
      <c r="G56" s="397" t="s">
        <v>509</v>
      </c>
      <c r="H56" s="397" t="s">
        <v>510</v>
      </c>
      <c r="I56" s="397" t="s">
        <v>511</v>
      </c>
      <c r="J56" s="397" t="s">
        <v>512</v>
      </c>
      <c r="K56" s="397" t="s">
        <v>512</v>
      </c>
      <c r="L56" s="397" t="s">
        <v>513</v>
      </c>
      <c r="M56" s="397" t="s">
        <v>514</v>
      </c>
      <c r="N56" s="398"/>
      <c r="O56" s="393" t="str">
        <f>IF(OR(F56=Lists!$E$3,G56=Lists!$E$4,H56=Lists!$E$5,I56=Lists!$E$6,J56=Lists!$E$7,K56=Lists!$E$8,L56=Lists!$E$9,M56=Lists!$E$10),Lists!$A$15,"")</f>
        <v>Please answer all questions or select 'n.a.' from the drop-down</v>
      </c>
    </row>
    <row r="57" spans="1:15" ht="31.5">
      <c r="A57" s="384"/>
      <c r="B57" s="383" t="s">
        <v>599</v>
      </c>
      <c r="C57" s="392" t="s">
        <v>600</v>
      </c>
      <c r="D57" s="392" t="s">
        <v>522</v>
      </c>
      <c r="F57" s="397" t="s">
        <v>509</v>
      </c>
      <c r="G57" s="397" t="s">
        <v>509</v>
      </c>
      <c r="H57" s="397" t="s">
        <v>510</v>
      </c>
      <c r="I57" s="397" t="s">
        <v>511</v>
      </c>
      <c r="J57" s="397" t="s">
        <v>512</v>
      </c>
      <c r="K57" s="397" t="s">
        <v>512</v>
      </c>
      <c r="L57" s="397" t="s">
        <v>513</v>
      </c>
      <c r="M57" s="397" t="s">
        <v>514</v>
      </c>
      <c r="N57" s="398"/>
      <c r="O57" s="393" t="str">
        <f>IF(OR(F57=Lists!$E$3,G57=Lists!$E$4,H57=Lists!$E$5,I57=Lists!$E$6,J57=Lists!$E$7,K57=Lists!$E$8,L57=Lists!$E$9,M57=Lists!$E$10),Lists!$A$15,"")</f>
        <v>Please answer all questions or select 'n.a.' from the drop-down</v>
      </c>
    </row>
    <row r="59" spans="1:15" ht="14.25">
      <c r="C59" s="388" t="s">
        <v>601</v>
      </c>
    </row>
    <row r="60" spans="1:15" ht="66.75" customHeight="1">
      <c r="B60" s="383" t="s">
        <v>602</v>
      </c>
      <c r="C60" s="392" t="s">
        <v>603</v>
      </c>
      <c r="D60" s="392" t="s">
        <v>522</v>
      </c>
      <c r="F60" s="397" t="s">
        <v>509</v>
      </c>
      <c r="G60" s="397" t="s">
        <v>509</v>
      </c>
      <c r="H60" s="397" t="s">
        <v>510</v>
      </c>
      <c r="I60" s="397" t="s">
        <v>511</v>
      </c>
      <c r="J60" s="397" t="s">
        <v>512</v>
      </c>
      <c r="K60" s="397" t="s">
        <v>512</v>
      </c>
      <c r="L60" s="397" t="s">
        <v>513</v>
      </c>
      <c r="M60" s="397" t="s">
        <v>514</v>
      </c>
      <c r="N60" s="398"/>
      <c r="O60" s="393" t="str">
        <f>IF(OR(F60=Lists!$E$3,G60=Lists!$E$4,H60=Lists!$E$5,I60=Lists!$E$6,J60=Lists!$E$7,K60=Lists!$E$8,L60=Lists!$E$9,M60=Lists!$E$10),Lists!$A$15,"")</f>
        <v>Please answer all questions or select 'n.a.' from the drop-down</v>
      </c>
    </row>
    <row r="61" spans="1:15" ht="52.5" customHeight="1">
      <c r="B61" s="383" t="s">
        <v>604</v>
      </c>
      <c r="C61" s="392" t="s">
        <v>605</v>
      </c>
      <c r="D61" s="392" t="s">
        <v>522</v>
      </c>
      <c r="F61" s="397" t="s">
        <v>509</v>
      </c>
      <c r="G61" s="397" t="s">
        <v>509</v>
      </c>
      <c r="H61" s="397" t="s">
        <v>510</v>
      </c>
      <c r="I61" s="397" t="s">
        <v>511</v>
      </c>
      <c r="J61" s="397" t="s">
        <v>512</v>
      </c>
      <c r="K61" s="397" t="s">
        <v>512</v>
      </c>
      <c r="L61" s="397" t="s">
        <v>513</v>
      </c>
      <c r="M61" s="397" t="s">
        <v>514</v>
      </c>
      <c r="N61" s="398"/>
      <c r="O61" s="393" t="str">
        <f>IF(OR(F61=Lists!$E$3,G61=Lists!$E$4,H61=Lists!$E$5,I61=Lists!$E$6,J61=Lists!$E$7,K61=Lists!$E$8,L61=Lists!$E$9,M61=Lists!$E$10),Lists!$A$15,"")</f>
        <v>Please answer all questions or select 'n.a.' from the drop-down</v>
      </c>
    </row>
    <row r="62" spans="1:15" ht="21">
      <c r="B62" s="383" t="s">
        <v>606</v>
      </c>
      <c r="C62" s="392" t="s">
        <v>607</v>
      </c>
      <c r="D62" s="392" t="s">
        <v>522</v>
      </c>
      <c r="F62" s="397" t="s">
        <v>509</v>
      </c>
      <c r="G62" s="397" t="s">
        <v>509</v>
      </c>
      <c r="H62" s="397" t="s">
        <v>510</v>
      </c>
      <c r="I62" s="397" t="s">
        <v>511</v>
      </c>
      <c r="J62" s="397" t="s">
        <v>512</v>
      </c>
      <c r="K62" s="397" t="s">
        <v>512</v>
      </c>
      <c r="L62" s="397" t="s">
        <v>513</v>
      </c>
      <c r="M62" s="397" t="s">
        <v>514</v>
      </c>
      <c r="N62" s="398"/>
      <c r="O62" s="393" t="str">
        <f>IF(OR(F62=Lists!$E$3,G62=Lists!$E$4,H62=Lists!$E$5,I62=Lists!$E$6,J62=Lists!$E$7,K62=Lists!$E$8,L62=Lists!$E$9,M62=Lists!$E$10),Lists!$A$15,"")</f>
        <v>Please answer all questions or select 'n.a.' from the drop-down</v>
      </c>
    </row>
    <row r="63" spans="1:15" ht="31.5">
      <c r="B63" s="383" t="s">
        <v>608</v>
      </c>
      <c r="C63" s="392" t="s">
        <v>609</v>
      </c>
      <c r="D63" s="392" t="s">
        <v>522</v>
      </c>
      <c r="F63" s="397" t="s">
        <v>509</v>
      </c>
      <c r="G63" s="397" t="s">
        <v>509</v>
      </c>
      <c r="H63" s="397" t="s">
        <v>510</v>
      </c>
      <c r="I63" s="397" t="s">
        <v>511</v>
      </c>
      <c r="J63" s="397" t="s">
        <v>512</v>
      </c>
      <c r="K63" s="397" t="s">
        <v>512</v>
      </c>
      <c r="L63" s="397" t="s">
        <v>513</v>
      </c>
      <c r="M63" s="397" t="s">
        <v>514</v>
      </c>
      <c r="N63" s="398"/>
      <c r="O63" s="393" t="str">
        <f>IF(OR(F63=Lists!$E$3,G63=Lists!$E$4,H63=Lists!$E$5,I63=Lists!$E$6,J63=Lists!$E$7,K63=Lists!$E$8,L63=Lists!$E$9,M63=Lists!$E$10),Lists!$A$15,"")</f>
        <v>Please answer all questions or select 'n.a.' from the drop-down</v>
      </c>
    </row>
    <row r="64" spans="1:15" ht="42">
      <c r="B64" s="383" t="s">
        <v>610</v>
      </c>
      <c r="C64" s="392" t="s">
        <v>611</v>
      </c>
      <c r="D64" s="392" t="s">
        <v>522</v>
      </c>
      <c r="F64" s="397" t="s">
        <v>509</v>
      </c>
      <c r="G64" s="397" t="s">
        <v>509</v>
      </c>
      <c r="H64" s="397" t="s">
        <v>510</v>
      </c>
      <c r="I64" s="397" t="s">
        <v>511</v>
      </c>
      <c r="J64" s="397" t="s">
        <v>512</v>
      </c>
      <c r="K64" s="397" t="s">
        <v>512</v>
      </c>
      <c r="L64" s="397" t="s">
        <v>513</v>
      </c>
      <c r="M64" s="397" t="s">
        <v>514</v>
      </c>
      <c r="N64" s="398"/>
      <c r="O64" s="393" t="str">
        <f>IF(OR(F64=Lists!$E$3,G64=Lists!$E$4,H64=Lists!$E$5,I64=Lists!$E$6,J64=Lists!$E$7,K64=Lists!$E$8,L64=Lists!$E$9,M64=Lists!$E$10),Lists!$A$15,"")</f>
        <v>Please answer all questions or select 'n.a.' from the drop-down</v>
      </c>
    </row>
    <row r="65" spans="1:5">
      <c r="A65" s="384"/>
      <c r="E65" s="394"/>
    </row>
    <row r="66" spans="1:5">
      <c r="A66" s="384"/>
      <c r="E66" s="394"/>
    </row>
    <row r="67" spans="1:5">
      <c r="A67" s="384"/>
      <c r="C67" s="395"/>
      <c r="D67" s="396"/>
      <c r="E67" s="394"/>
    </row>
    <row r="68" spans="1:5">
      <c r="A68" s="384"/>
      <c r="E68" s="394"/>
    </row>
    <row r="69" spans="1:5">
      <c r="A69" s="384"/>
      <c r="E69" s="394"/>
    </row>
    <row r="70" spans="1:5">
      <c r="A70" s="384"/>
      <c r="E70" s="394"/>
    </row>
    <row r="71" spans="1:5">
      <c r="A71" s="384"/>
      <c r="E71" s="394"/>
    </row>
    <row r="72" spans="1:5">
      <c r="A72" s="384"/>
      <c r="E72" s="394"/>
    </row>
    <row r="73" spans="1:5">
      <c r="A73" s="384"/>
      <c r="E73" s="394"/>
    </row>
    <row r="74" spans="1:5">
      <c r="A74" s="384"/>
      <c r="E74" s="394"/>
    </row>
    <row r="75" spans="1:5">
      <c r="A75" s="384"/>
      <c r="E75" s="394"/>
    </row>
  </sheetData>
  <sheetProtection algorithmName="SHA-512" hashValue="2PmBCM/lJ+Jsfq00fUBg0ayYVuCaAGSAwQS83UKXXO2MiRsmN1h7HuR/BkwRnbaGdyH/7jJGp01auqZvIdxsig==" saltValue="ho+kR/rczeB9G0TCPaIJsQ==" spinCount="100000" sheet="1" objects="1" scenarios="1"/>
  <autoFilter ref="D3:D75" xr:uid="{CB0312A5-5412-4E75-9D3C-689E5716B327}"/>
  <conditionalFormatting sqref="O9:O13 O16:O23 O60:O64 O26:O40">
    <cfRule type="containsText" dxfId="4" priority="10" operator="containsText" text="Please">
      <formula>NOT(ISERROR(SEARCH("Please",O9)))</formula>
    </cfRule>
  </conditionalFormatting>
  <conditionalFormatting sqref="O4">
    <cfRule type="containsText" dxfId="3" priority="8" operator="containsText" text="Open">
      <formula>NOT(ISERROR(SEARCH("Open",O4)))</formula>
    </cfRule>
  </conditionalFormatting>
  <conditionalFormatting sqref="O43:O47">
    <cfRule type="containsText" dxfId="2" priority="2" operator="containsText" text="Please">
      <formula>NOT(ISERROR(SEARCH("Please",O43)))</formula>
    </cfRule>
  </conditionalFormatting>
  <conditionalFormatting sqref="O50:O57">
    <cfRule type="containsText" dxfId="1" priority="1" operator="containsText" text="Please">
      <formula>NOT(ISERROR(SEARCH("Please",O50)))</formula>
    </cfRule>
  </conditionalFormatting>
  <dataValidations count="1">
    <dataValidation type="whole" allowBlank="1" showInputMessage="1" showErrorMessage="1" sqref="L60:M64 L16:M23 L43:M47 L50:M57 L9:M13 L31:M40 L26:M30" xr:uid="{D403388B-A23A-400D-93E6-E0CE8826A347}">
      <formula1>0</formula1>
      <formula2>1E+32</formula2>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4">
        <x14:dataValidation type="list" allowBlank="1" showInputMessage="1" showErrorMessage="1" xr:uid="{F3766018-FDA5-4C90-AD3A-A720156A276C}">
          <x14:formula1>
            <xm:f>Lists!$A$3:$A$6</xm:f>
          </x14:formula1>
          <xm:sqref>F50:F57 F60:F64 F16:F23 F43:F47 F9:F13 F31:F40 F26:F30</xm:sqref>
        </x14:dataValidation>
        <x14:dataValidation type="list" allowBlank="1" showInputMessage="1" showErrorMessage="1" xr:uid="{6161A31D-8D1D-49AF-9B3F-41A7DC2F29A4}">
          <x14:formula1>
            <xm:f>Lists!$C$3:$C$9</xm:f>
          </x14:formula1>
          <xm:sqref>H60:H64 H16:H23 H43:H47 H50:H57 H9:H13 H31:H40 H26:H30</xm:sqref>
        </x14:dataValidation>
        <x14:dataValidation type="list" allowBlank="1" showInputMessage="1" showErrorMessage="1" xr:uid="{1028055B-BA0C-45B7-BCFC-74269E2ADD03}">
          <x14:formula1>
            <xm:f>Lists!$B$3:$B$6</xm:f>
          </x14:formula1>
          <xm:sqref>G9:G13 G16:G23 G43:G47 G50:G57 G60:G64 G31:G40 G26:G30</xm:sqref>
        </x14:dataValidation>
        <x14:dataValidation type="list" allowBlank="1" showInputMessage="1" xr:uid="{C7B0FE2C-BC95-44BE-9F58-1CA5C9CADE72}">
          <x14:formula1>
            <xm:f>Lists!$D$3:$D$12</xm:f>
          </x14:formula1>
          <xm:sqref>I50:I57 I60:I64 I16:I23 I43:I47 I9:I13 I31:I40 I26:I30</xm:sqref>
        </x14:dataValidation>
      </x14:dataValidations>
    </ext>
  </extLst>
</worksheet>
</file>

<file path=docProps/app.xml><?xml version="1.0" encoding="utf-8"?>
<Properties xmlns="http://schemas.openxmlformats.org/officeDocument/2006/extended-properties" xmlns:vt="http://schemas.openxmlformats.org/officeDocument/2006/docPropsVTypes">
  <Manager/>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2018-12-14T10:26:40Z</dcterms:created>
  <dcterms:modified xsi:type="dcterms:W3CDTF">2022-06-01T07:50:57Z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{903E23C0-9159-4718-83F2-B01B1B3DE8A5}</vt:lpwstr>
  </property>
</Properties>
</file>