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showInkAnnotation="0" updateLinks="never" codeName="ThisWorkbook"/>
  <mc:AlternateContent xmlns:mc="http://schemas.openxmlformats.org/markup-compatibility/2006">
    <mc:Choice Requires="x15">
      <x15ac:absPath xmlns:x15ac="http://schemas.microsoft.com/office/spreadsheetml/2010/11/ac" url="W:\TTI_ECIS_Intelligence\RisicoProfiel\2021 Risicoprofielen\Pensioenfondsen\Vragenlijst\"/>
    </mc:Choice>
  </mc:AlternateContent>
  <xr:revisionPtr revIDLastSave="0" documentId="13_ncr:1_{DF9796B4-F83F-4C1F-B915-41A3DA4C9DCE}" xr6:coauthVersionLast="36" xr6:coauthVersionMax="36" xr10:uidLastSave="{00000000-0000-0000-0000-000000000000}"/>
  <workbookProtection workbookAlgorithmName="SHA-512" workbookHashValue="ry5Nscolm7eQYUjyZhjFC3racJPsg6N7ITjXL43orOfIC0LJqrheUbJ9FuHgNVdzA+HA3FWknApxa0MwG8jHng==" workbookSaltValue="HJnV8y1rIkjVpw1G18PvRw==" workbookSpinCount="100000" lockStructure="1"/>
  <bookViews>
    <workbookView xWindow="0" yWindow="0" windowWidth="28800" windowHeight="11535" xr2:uid="{00000000-000D-0000-FFFF-FFFF00000000}"/>
  </bookViews>
  <sheets>
    <sheet name="Inleiding " sheetId="3" r:id="rId1"/>
    <sheet name="PSF 2021 vragen integriteitstz." sheetId="1" r:id="rId2"/>
    <sheet name="Toelichting en achtergrond" sheetId="4" r:id="rId3"/>
    <sheet name="Lists" sheetId="2" state="hidden" r:id="rId4"/>
  </sheets>
  <externalReferences>
    <externalReference r:id="rId5"/>
  </externalReferences>
  <definedNames>
    <definedName name="_xlnm._FilterDatabase" localSheetId="1" hidden="1">'PSF 2021 vragen integriteitstz.'!$A$1:$N$352</definedName>
    <definedName name="_xlnm.Print_Area" localSheetId="0">'Inleiding '!$A$1:$A$36</definedName>
    <definedName name="_xlnm.Print_Area" localSheetId="1">'PSF 2021 vragen integriteitstz.'!$A$1:$G$352</definedName>
    <definedName name="_xlnm.Print_Titles" localSheetId="1">'PSF 2021 vragen integriteitstz.'!$1:$9</definedName>
    <definedName name="_xlnm.Print_Titles" localSheetId="2">'Toelichting en achtergrond'!$1:$1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6" i="1" l="1"/>
  <c r="G322" i="1" l="1"/>
  <c r="G303" i="1"/>
  <c r="G321" i="1"/>
  <c r="G320" i="1"/>
  <c r="G319" i="1"/>
  <c r="G318" i="1"/>
  <c r="G317" i="1"/>
  <c r="G309" i="1"/>
  <c r="G302" i="1"/>
  <c r="G299" i="1"/>
  <c r="G300" i="1"/>
  <c r="G301" i="1"/>
  <c r="G298" i="1"/>
  <c r="G249" i="1"/>
  <c r="G232" i="1"/>
  <c r="G169" i="1"/>
  <c r="G125" i="1" l="1"/>
  <c r="G136" i="1"/>
  <c r="G110" i="1"/>
  <c r="G111" i="1"/>
  <c r="G96" i="1"/>
  <c r="G87" i="1"/>
  <c r="G62" i="1"/>
  <c r="G56" i="1"/>
  <c r="G57" i="1"/>
  <c r="G58" i="1"/>
  <c r="G59" i="1"/>
  <c r="G60" i="1"/>
  <c r="G61" i="1"/>
  <c r="G63" i="1"/>
  <c r="G81" i="1"/>
  <c r="G79" i="1"/>
  <c r="G78" i="1"/>
  <c r="G77" i="1"/>
  <c r="G76" i="1"/>
  <c r="G69" i="1"/>
  <c r="G70" i="1"/>
  <c r="G71" i="1"/>
  <c r="G72" i="1"/>
  <c r="G73" i="1"/>
  <c r="G74" i="1"/>
  <c r="G68" i="1"/>
  <c r="G343" i="1" l="1"/>
  <c r="G275" i="1" l="1"/>
  <c r="G276" i="1"/>
  <c r="G277" i="1"/>
  <c r="G278" i="1"/>
  <c r="G279" i="1"/>
  <c r="G274" i="1"/>
  <c r="G205" i="1"/>
  <c r="G188" i="1"/>
  <c r="G126" i="1"/>
  <c r="G240" i="1" l="1"/>
  <c r="B338" i="1" l="1"/>
  <c r="B337" i="1"/>
  <c r="G115" i="1" l="1"/>
  <c r="G116" i="1"/>
  <c r="B336" i="1" l="1"/>
  <c r="G331" i="1" l="1"/>
  <c r="G329" i="1"/>
  <c r="G124" i="1"/>
  <c r="G337" i="1" l="1"/>
  <c r="G338" i="1"/>
  <c r="G336" i="1"/>
  <c r="G332" i="1"/>
  <c r="G330" i="1"/>
  <c r="G257" i="1"/>
  <c r="G258" i="1"/>
  <c r="G259" i="1"/>
  <c r="G260" i="1"/>
  <c r="G261" i="1"/>
  <c r="G255" i="1"/>
  <c r="G254" i="1"/>
  <c r="G250" i="1"/>
  <c r="G248" i="1"/>
  <c r="G256" i="1"/>
  <c r="G247" i="1"/>
  <c r="G242" i="1"/>
  <c r="G231" i="1"/>
  <c r="G230" i="1"/>
  <c r="G229" i="1"/>
  <c r="G228" i="1"/>
  <c r="G213" i="1"/>
  <c r="G212" i="1"/>
  <c r="G214" i="1"/>
  <c r="G215" i="1"/>
  <c r="G211" i="1"/>
  <c r="G210" i="1"/>
  <c r="G206" i="1"/>
  <c r="G197" i="1"/>
  <c r="G196" i="1"/>
  <c r="G195" i="1"/>
  <c r="G194" i="1"/>
  <c r="G189" i="1"/>
  <c r="G187" i="1"/>
  <c r="G180" i="1"/>
  <c r="G179" i="1"/>
  <c r="G178" i="1"/>
  <c r="G177" i="1"/>
  <c r="G176" i="1"/>
  <c r="G166" i="1"/>
  <c r="G165" i="1"/>
  <c r="G164" i="1"/>
  <c r="G120" i="1"/>
  <c r="G119" i="1"/>
  <c r="G118" i="1"/>
  <c r="G41" i="1" l="1"/>
  <c r="G38" i="1"/>
  <c r="G14" i="1" l="1"/>
  <c r="G20" i="1" l="1"/>
  <c r="G19" i="1" l="1"/>
  <c r="G16" i="1"/>
  <c r="G42" i="1" l="1"/>
  <c r="G101" i="1"/>
  <c r="G238" i="1" l="1"/>
  <c r="G239" i="1"/>
  <c r="G141" i="1"/>
  <c r="G142" i="1"/>
  <c r="G143" i="1"/>
  <c r="G144" i="1"/>
  <c r="G145" i="1"/>
  <c r="G146" i="1"/>
  <c r="G147" i="1"/>
  <c r="G148" i="1"/>
  <c r="G149" i="1"/>
  <c r="G140" i="1"/>
  <c r="G50" i="1"/>
  <c r="G51" i="1"/>
  <c r="G52" i="1"/>
  <c r="G53" i="1"/>
  <c r="G54" i="1"/>
  <c r="G55" i="1"/>
  <c r="G183" i="1"/>
  <c r="G312" i="1"/>
  <c r="G294" i="1"/>
  <c r="G287" i="1"/>
  <c r="G283" i="1"/>
  <c r="G268" i="1"/>
  <c r="G265" i="1"/>
  <c r="G241" i="1"/>
  <c r="G204" i="1"/>
  <c r="G203" i="1"/>
  <c r="G216" i="1"/>
  <c r="G199" i="1"/>
  <c r="G198" i="1"/>
  <c r="G193" i="1"/>
  <c r="G162" i="1"/>
  <c r="G163" i="1"/>
  <c r="G161" i="1"/>
  <c r="G135" i="1"/>
  <c r="G134" i="1"/>
  <c r="G133" i="1"/>
  <c r="G128" i="1"/>
  <c r="G129" i="1"/>
  <c r="G127" i="1"/>
  <c r="G108" i="1"/>
  <c r="G109" i="1"/>
  <c r="G107" i="1"/>
  <c r="G117" i="1"/>
  <c r="G97" i="1"/>
  <c r="G95" i="1"/>
  <c r="G94" i="1"/>
  <c r="G35" i="1"/>
  <c r="G36" i="1"/>
  <c r="G37" i="1"/>
  <c r="G39" i="1"/>
  <c r="G32" i="1"/>
  <c r="G34" i="1"/>
  <c r="G33" i="1"/>
  <c r="G15" i="1"/>
  <c r="G90" i="1"/>
  <c r="G18" i="1"/>
  <c r="G153" i="1"/>
  <c r="G308" i="1"/>
  <c r="G307" i="1"/>
  <c r="G224" i="1"/>
  <c r="G223" i="1"/>
  <c r="G222" i="1"/>
  <c r="G182" i="1"/>
  <c r="G181" i="1"/>
  <c r="G23" i="1"/>
  <c r="G22" i="1"/>
  <c r="G21" i="1"/>
  <c r="G17" i="1"/>
  <c r="G13" i="1"/>
</calcChain>
</file>

<file path=xl/sharedStrings.xml><?xml version="1.0" encoding="utf-8"?>
<sst xmlns="http://schemas.openxmlformats.org/spreadsheetml/2006/main" count="928" uniqueCount="539">
  <si>
    <t>Antwoord</t>
  </si>
  <si>
    <t>Controle</t>
  </si>
  <si>
    <t>&lt;selecteer een antwoord&gt;</t>
  </si>
  <si>
    <t>DNB-relatienummer van uw organisatie</t>
  </si>
  <si>
    <t>Naam Rapporteur</t>
  </si>
  <si>
    <t>Afdeling rapporteur</t>
  </si>
  <si>
    <t>Functie rapporteur</t>
  </si>
  <si>
    <t>Vraag</t>
  </si>
  <si>
    <t>Antwoord opties</t>
  </si>
  <si>
    <t>Ja</t>
  </si>
  <si>
    <t>Nee</t>
  </si>
  <si>
    <t>13.a</t>
  </si>
  <si>
    <t>13.b</t>
  </si>
  <si>
    <t>13.1</t>
  </si>
  <si>
    <t>13.2</t>
  </si>
  <si>
    <t>A.     Algemene gegevens</t>
  </si>
  <si>
    <t>Voer een functie in</t>
  </si>
  <si>
    <t>Voer een afdeling in</t>
  </si>
  <si>
    <t>Voer een telefoonnummer in</t>
  </si>
  <si>
    <t>Voer een e-mailadres in</t>
  </si>
  <si>
    <t>Maak een keuze uit het drop-down menu</t>
  </si>
  <si>
    <t>Voer een aantal in</t>
  </si>
  <si>
    <t>Voer in alle cellen een aantal in</t>
  </si>
  <si>
    <t>Vermeld (optioneel) een toelichting</t>
  </si>
  <si>
    <t>Voer een bedrag in, in hele euro's</t>
  </si>
  <si>
    <t>Voer het aantal in, en het bedrag in hele euro's</t>
  </si>
  <si>
    <t>Controlemeldingen</t>
  </si>
  <si>
    <t>Instructie: lees dit eerst</t>
  </si>
  <si>
    <t>Vragenlijst integriteitsrisico’s</t>
  </si>
  <si>
    <t>In het kader van dit onderzoek vragen we uw instelling ook dit jaar een vragenlijst in te vullen.</t>
  </si>
  <si>
    <t>Waarom dit informatieverzoek?</t>
  </si>
  <si>
    <t>Risicoprofiel</t>
  </si>
  <si>
    <t>Onderwerpen vragenlijst</t>
  </si>
  <si>
    <t>Invullen vragenlijst</t>
  </si>
  <si>
    <t>Indien de vragen voor u onduidelijkheden bevatten, of als u problemen ondervindt bij het invullen van de vragenlijst, dan verzoeken wij u een e-mail met uw vragen of opmerkingen te sturen naar irap@dnb.nl. Wij proberen uw vragen zo spoedig mogelijk te beantwoorden.</t>
  </si>
  <si>
    <t>Wij danken u bij voorbaat voor uw medewerking.</t>
  </si>
  <si>
    <t>Aan het einde van de vragenlijst kunt u uw antwoorden uitprinten ten behoeve van uw eigen administratie.</t>
  </si>
  <si>
    <t xml:space="preserve">Let op: nadat u de vragenlijst heeft verzonden, kunt u geen wijzigingen meer aanbrengen in uw antwoorden en gegevens! </t>
  </si>
  <si>
    <r>
      <t>Periode en peildatum</t>
    </r>
    <r>
      <rPr>
        <sz val="8"/>
        <color theme="1"/>
        <rFont val="Verdana"/>
        <family val="2"/>
      </rPr>
      <t> </t>
    </r>
  </si>
  <si>
    <t>N.v.t.</t>
  </si>
  <si>
    <t>Telefoonnummer rapporteur</t>
  </si>
  <si>
    <t>E-mailadres rapporteur</t>
  </si>
  <si>
    <t>U heeft de mogelijkheid om de vragenlijst tussentijds op te slaan en op een later moment te hervatten.</t>
  </si>
  <si>
    <t xml:space="preserve">Toelichting bij bovenstaande vragen van onderdeel F (optioneel):
</t>
  </si>
  <si>
    <t>SANCTIESCREENING</t>
  </si>
  <si>
    <t>UITBESTEDING</t>
  </si>
  <si>
    <t>Verzend uw enquête.</t>
  </si>
  <si>
    <t>Bedankt voor uw deelname aan deze enquête.</t>
  </si>
  <si>
    <t xml:space="preserve">Ja, mijn instelling heeft een vastgelegd proces </t>
  </si>
  <si>
    <t>tenminste een keer per jaar</t>
  </si>
  <si>
    <t>minder dan 1 jaar geleden</t>
  </si>
  <si>
    <t xml:space="preserve">Ja, mijn instelling heeft een proces, maar dat is niet vastgelegd </t>
  </si>
  <si>
    <t>een keer per twee jaar</t>
  </si>
  <si>
    <t>1 tot 2 jaar geleden</t>
  </si>
  <si>
    <t xml:space="preserve">Nee, mijn instelling heeft geen proces </t>
  </si>
  <si>
    <t>een keer per drie jaar of langer</t>
  </si>
  <si>
    <t>2 tot 3 jaar geleden</t>
  </si>
  <si>
    <t>langer dan 3 jaar geleden</t>
  </si>
  <si>
    <t xml:space="preserve">Geef een toelichting (verplicht) </t>
  </si>
  <si>
    <t>Maak een keuze, en voer een aantal in</t>
  </si>
  <si>
    <t/>
  </si>
  <si>
    <t>B.     Inherente risico's</t>
  </si>
  <si>
    <t>14.a</t>
  </si>
  <si>
    <t>29.a</t>
  </si>
  <si>
    <t>29.b</t>
  </si>
  <si>
    <t xml:space="preserve">Toelichting bij bovenstaande vragen van onderdeel C (optioneel):
</t>
  </si>
  <si>
    <t>D.     Beleid, procedures en maatregelen</t>
  </si>
  <si>
    <t xml:space="preserve">Toelichting bij bovenstaande vragen van onderdeel D (optioneel):
</t>
  </si>
  <si>
    <t xml:space="preserve">Toelichting bij bovenstaande vragen van onderdeel E (optioneel):
</t>
  </si>
  <si>
    <t>Verder zijn vragen opgenomen omtrent de aanwezigheid van beleid, procedures en maatregelen om deze integriteitsrisico's te beheersen.</t>
  </si>
  <si>
    <t>Voer het relatienummer in waaronder uw organisatie is geregistreerd bij DNB</t>
  </si>
  <si>
    <t>Voer de naam in</t>
  </si>
  <si>
    <t>Beroepspensioenfonds</t>
  </si>
  <si>
    <t>Ondernemingspensioenfonds</t>
  </si>
  <si>
    <t>APF</t>
  </si>
  <si>
    <t>Multi-OPF</t>
  </si>
  <si>
    <t>Vermogensbeheer</t>
  </si>
  <si>
    <t>12.a</t>
  </si>
  <si>
    <t>12.b</t>
  </si>
  <si>
    <t>12.c</t>
  </si>
  <si>
    <t>12.d</t>
  </si>
  <si>
    <t>12.e</t>
  </si>
  <si>
    <t>Ja, geheel uitbesteed</t>
  </si>
  <si>
    <t>Ja, gedeeltelijk uitbesteed</t>
  </si>
  <si>
    <t>Nee, niet uitbesteed</t>
  </si>
  <si>
    <t>Pensioenadministratie</t>
  </si>
  <si>
    <t>NEVENFUNCTIES/BELANGENVERSTRENGELING</t>
  </si>
  <si>
    <t>12.f</t>
  </si>
  <si>
    <t>12.g</t>
  </si>
  <si>
    <t>Dit proces is niet van toepassing op mijn organisatie</t>
  </si>
  <si>
    <t>Bedrijfstakpensioenfonds</t>
  </si>
  <si>
    <t>12.h</t>
  </si>
  <si>
    <t>Bestuursbureau</t>
  </si>
  <si>
    <t>Ja, uitbesteed aan een andere organisatie als waaraan het vermogensbeheer is uitbesteed</t>
  </si>
  <si>
    <t xml:space="preserve">Onder welke categorie staat uw pensioenorganisatie bij DNB geregistreerd? </t>
  </si>
  <si>
    <t xml:space="preserve">Fiduciair management
</t>
  </si>
  <si>
    <t>Externen in de BAC/BC**</t>
  </si>
  <si>
    <t>Medewerkers* bestuursbureau</t>
  </si>
  <si>
    <t>13.3</t>
  </si>
  <si>
    <t>13.4</t>
  </si>
  <si>
    <t>13.5</t>
  </si>
  <si>
    <t>13.6</t>
  </si>
  <si>
    <t>13.7</t>
  </si>
  <si>
    <t>13.8</t>
  </si>
  <si>
    <t>13.c</t>
  </si>
  <si>
    <t>X</t>
  </si>
  <si>
    <t>hoeveel externen hebben zitting in de BAC/BC?</t>
  </si>
  <si>
    <t>Wordt de rol van voorzitter BAC ingevuld door een externe functionaris?</t>
  </si>
  <si>
    <t>Beleggings (advies)commissie BAC/BC*</t>
  </si>
  <si>
    <t>Dit is niet van toepassing op mijn organisatie</t>
  </si>
  <si>
    <t>E.     Opleiding &amp; Training</t>
  </si>
  <si>
    <t>C.     Systematische integriteitsrisicoanalyse (SIRA)</t>
  </si>
  <si>
    <t>Voer een datum in (dd-mm-jjjj)</t>
  </si>
  <si>
    <t>Ja, uitbesteed aan (een onderdeel van) dezelfde organisatie als waaraan het vermogensbeheer is uitbesteed</t>
  </si>
  <si>
    <t>18.a</t>
  </si>
  <si>
    <t>18.b</t>
  </si>
  <si>
    <t>18.c</t>
  </si>
  <si>
    <t>geen toetsing uitgevoerd</t>
  </si>
  <si>
    <t>Welke opvolging is gegeven aan de constateringen/verbeterpunten uit deze toetsing?</t>
  </si>
  <si>
    <t>19.a</t>
  </si>
  <si>
    <t>19.b</t>
  </si>
  <si>
    <t>19.c</t>
  </si>
  <si>
    <t>nr 1 (grootste risico)</t>
  </si>
  <si>
    <t>nr 2 (grootste risico)</t>
  </si>
  <si>
    <t>nr 3 (grootste risico)</t>
  </si>
  <si>
    <t>belangenverstrengeling</t>
  </si>
  <si>
    <t>corruptie (omkoping)</t>
  </si>
  <si>
    <t>witwassen</t>
  </si>
  <si>
    <t>fiscale fraude</t>
  </si>
  <si>
    <t>terrorisme financiering</t>
  </si>
  <si>
    <t>omzeiling sanctiewet</t>
  </si>
  <si>
    <t>interne fraude</t>
  </si>
  <si>
    <t>externe fraude</t>
  </si>
  <si>
    <t>maatschappelijk onbetamelijk gedrag</t>
  </si>
  <si>
    <t>cybercrime</t>
  </si>
  <si>
    <t>Aantal scenario's</t>
  </si>
  <si>
    <t>het bestuur</t>
  </si>
  <si>
    <t>medewerkers van het bestuursbureau</t>
  </si>
  <si>
    <t>de bestuursleden</t>
  </si>
  <si>
    <t>Ja, zowel ontvangen als gegeven</t>
  </si>
  <si>
    <t>Ja, alleen ontvangen</t>
  </si>
  <si>
    <t>Ja, alleen gegeven</t>
  </si>
  <si>
    <t>26.a</t>
  </si>
  <si>
    <t>26.b</t>
  </si>
  <si>
    <t>26.c</t>
  </si>
  <si>
    <t>vraag</t>
  </si>
  <si>
    <t>nr 1 (grootste zekerheid)</t>
  </si>
  <si>
    <t>nr 2 (grootste zekerheid)</t>
  </si>
  <si>
    <t>nr 3 (grootste zekerheid)</t>
  </si>
  <si>
    <t>27.a</t>
  </si>
  <si>
    <t>27.b</t>
  </si>
  <si>
    <t>27.c</t>
  </si>
  <si>
    <t>ISAE verklaring</t>
  </si>
  <si>
    <t>NFR periodieke rapportages</t>
  </si>
  <si>
    <t>SIRA uitbestedingspartner</t>
  </si>
  <si>
    <t>gesprek met fondsmanagers</t>
  </si>
  <si>
    <t>contract en aansprakelijkheidsverzekering van de uitbestedingspartner</t>
  </si>
  <si>
    <t>accountanstverklaring</t>
  </si>
  <si>
    <t>andere externe partij</t>
  </si>
  <si>
    <t>materialiseringsgrens accountant verlagen</t>
  </si>
  <si>
    <t>zelf in gesprek gaan met de compliance officer</t>
  </si>
  <si>
    <t>uitgevoerde audits</t>
  </si>
  <si>
    <t>ACTUALITEIT BELEID</t>
  </si>
  <si>
    <t>28.a</t>
  </si>
  <si>
    <t>28.b</t>
  </si>
  <si>
    <t>28.c</t>
  </si>
  <si>
    <t>PERSONELE UNIE</t>
  </si>
  <si>
    <t>Nee, wij hebben geen opleidingsprogramma</t>
  </si>
  <si>
    <t>&lt;vul uw antwoord hier in&gt;</t>
  </si>
  <si>
    <t>14.b</t>
  </si>
  <si>
    <t>Opgenomen in de SIRA (Ja/Nee)</t>
  </si>
  <si>
    <t>SIRA belangenverstrengeling</t>
  </si>
  <si>
    <t>SIRA corruptie (omkoping)</t>
  </si>
  <si>
    <t>SIRA witwassen</t>
  </si>
  <si>
    <t>SIRA fiscale fraude</t>
  </si>
  <si>
    <t>SIRA interne fraude</t>
  </si>
  <si>
    <t>SIRA externe fraude</t>
  </si>
  <si>
    <t>SIRA maatschappelijk onbetamelijk gedrag</t>
  </si>
  <si>
    <t>SIRA cybercrime</t>
  </si>
  <si>
    <t>Vermeld de uitkomst van deze toetsing.</t>
  </si>
  <si>
    <t>effectief</t>
  </si>
  <si>
    <t>overwegend effectief met bevindingen/kanttekeningen</t>
  </si>
  <si>
    <t>niet effectief</t>
  </si>
  <si>
    <t>overwegend niet effectief met bevindingen/kanttekeningen</t>
  </si>
  <si>
    <t>13.d</t>
  </si>
  <si>
    <t>Bestuurders</t>
  </si>
  <si>
    <t>20.a</t>
  </si>
  <si>
    <t>20.b</t>
  </si>
  <si>
    <t>20.c</t>
  </si>
  <si>
    <t>29.c</t>
  </si>
  <si>
    <t>Aan het einde van iedere vragensectie kunt u desgewenst een toelichting geven bij één of meer antwoorden. Wij verzoeken u daarbij een verwijzing naar het vraagnummer op te nemen.</t>
  </si>
  <si>
    <t xml:space="preserve">Dit is het einde van de vragenlijst. </t>
  </si>
  <si>
    <t>screening van externe partijen</t>
  </si>
  <si>
    <t>screening bij beleggingen</t>
  </si>
  <si>
    <t>screening door externe partijen i.g.v. uitbesteding van processen/taken</t>
  </si>
  <si>
    <t>ja, tenminste een keer per jaar</t>
  </si>
  <si>
    <t>ja, een keer per twee jaar</t>
  </si>
  <si>
    <t>ja, een keer per drie jaar</t>
  </si>
  <si>
    <t>ja, een keer per vier jaar of langer</t>
  </si>
  <si>
    <t>Bij vraag</t>
  </si>
  <si>
    <t>Een SIRA wordt verondersteld een basisvoorwaarde te zijn voor goede beheersing van het integriteitsrisico. Als de SIRA te lang niet geactualiseerd is, dan kan dit betekenen dat bepaalde nieuwe risico's onvoldoende in beeld zijn.</t>
  </si>
  <si>
    <t>Het vastleggen van werkafspraken, zoals het onthouden van stemming bij bepaalde besluiten, is een belangrijke beheersmaatregel voor het risico op belangenverstrengeling.</t>
  </si>
  <si>
    <t xml:space="preserve">Om het risico op belangenverstrengeling te kunnen beheersen is allereerst inzicht benodigd in mogelijk conflicterende belangen. Nevenfuncties kunnen een belangrijke bron zijn voor conflicterende belangen. Indien dit niet wordt geregistreerd, kan dit een indicator zijn dat het risico onderschat wordt/niet kan worden bepaald. </t>
  </si>
  <si>
    <t>Het overzicht van nevenfuncties steunt vaak volledig op eerlijke aanmelding. In geval van nalatigheid of kwaadwillendheid kan een onvolledig beeld ontstaan. Een toets kan eventuele omissies aan het licht brengen waardoor het risico op belangenverstrengeling naar verwachting beter kan worden beoordeeld.</t>
  </si>
  <si>
    <t>Uw gegevens worden door DNB vertrouwelijk behandeld en zullen niet gedeeld worden met derden.</t>
  </si>
  <si>
    <t>Op welke datum is het beleggingsbeleid voor het laatst vastgesteld?</t>
  </si>
  <si>
    <t>Onderstaande vragen gaan over de vaststelling en actualisatie van beleid.</t>
  </si>
  <si>
    <t xml:space="preserve">Geef aan welke van de hieronder vermelde bedrijfsprocessen geheel of gedeeltelijk zijn uitbesteed door uw pensioenorganisatie. Lees ook de voetnoot en de toelichting bij deze vraag.
</t>
  </si>
  <si>
    <t>13.9</t>
  </si>
  <si>
    <t xml:space="preserve">Toelichting bij bovenstaande vragen van onderdeel B (optioneel):
</t>
  </si>
  <si>
    <t>&lt;vul uw antwoord hier in (tekst, max 500 tekens)&gt;</t>
  </si>
  <si>
    <t>19.d</t>
  </si>
  <si>
    <t>19.e</t>
  </si>
  <si>
    <t>21.a</t>
  </si>
  <si>
    <t>21.b</t>
  </si>
  <si>
    <t>21.c</t>
  </si>
  <si>
    <t>24.a</t>
  </si>
  <si>
    <t>24.b</t>
  </si>
  <si>
    <t>24.c</t>
  </si>
  <si>
    <t>24.d</t>
  </si>
  <si>
    <t>30.a</t>
  </si>
  <si>
    <t>30.b</t>
  </si>
  <si>
    <t>30.c</t>
  </si>
  <si>
    <t>33.a</t>
  </si>
  <si>
    <t>33.b</t>
  </si>
  <si>
    <t>33.c</t>
  </si>
  <si>
    <t>Voer de naam in van uw pensioenfonds</t>
  </si>
  <si>
    <t>Compliance</t>
  </si>
  <si>
    <t>Intern toezicht-houders</t>
  </si>
  <si>
    <t>intern toezichthouders</t>
  </si>
  <si>
    <t>de intern toezichthouders</t>
  </si>
  <si>
    <r>
      <t xml:space="preserve">Hoeveel jaar vervult de huidige bestuursbureau-directeur zijn/haar functie? (aantal jaren)
</t>
    </r>
    <r>
      <rPr>
        <i/>
        <sz val="8"/>
        <rFont val="Verdana"/>
        <family val="2"/>
      </rPr>
      <t>Indien n.v.t. kunt u hier een 0 als antwoord vermelden.</t>
    </r>
    <r>
      <rPr>
        <sz val="8"/>
        <rFont val="Verdana"/>
        <family val="2"/>
      </rPr>
      <t xml:space="preserve">
</t>
    </r>
  </si>
  <si>
    <r>
      <t xml:space="preserve">Integrity risk appetite
</t>
    </r>
    <r>
      <rPr>
        <i/>
        <sz val="8"/>
        <rFont val="Verdana"/>
        <family val="2"/>
      </rPr>
      <t>In de integrity risk appetite definieert u voor uw organisatie welke integriteitsrisico’s u (nog) acceptabel vindt nadat eventuele beheersmaatregelen zijn toegepast, maar ook welke integriteitsrisico’s u überhaupt niet zou willen lopen. In de praktijk zal er vaak sprake zijn van een iteratief proces: bijvoorbeeld door ontwikkelingen in zakelijke relaties, veranderingen in doelstellingen van de organisatie, het beschikbaar komen van nieuwe beheersmaatregelen of wijzigingen in de verwachtingen van externe stakeholders, maar ook geopolitieke ontwikkelingen, zult u de integrity risk appetite doorlopend bijstellen.</t>
    </r>
  </si>
  <si>
    <t>Zoja, door welke afdeling of functionaris?</t>
  </si>
  <si>
    <t>Voer de afdelings-/functienaam in</t>
  </si>
  <si>
    <t>SIRA terrorisme financiering</t>
  </si>
  <si>
    <t>Door welke afdeling/functionaris is deze toets uitgevoerd?</t>
  </si>
  <si>
    <t>Op welke datum is de gedragscode voor het laatst vastgesteld?</t>
  </si>
  <si>
    <t>ACHTERGROND</t>
  </si>
  <si>
    <r>
      <t xml:space="preserve">In de integrity risk appetite definieert u voor uw organisatie welke integriteitsrisico’s u (nog) acceptabel vindt nadat eventuele beheersmaatregelen zijn toegepast, maar ook welke integriteitsrisico’s u überhaupt niet zou willen lopen. 
Zie voor een uitgebreide toelichting: </t>
    </r>
    <r>
      <rPr>
        <i/>
        <sz val="11"/>
        <rFont val="Calibri"/>
        <family val="2"/>
        <scheme val="minor"/>
      </rPr>
      <t xml:space="preserve">Good practice Integrity Risk Appetite. </t>
    </r>
    <r>
      <rPr>
        <u/>
        <sz val="11"/>
        <rFont val="Calibri"/>
        <family val="2"/>
        <scheme val="minor"/>
      </rPr>
      <t>www.toezicht.dnb.nl/binaries/50-236706.pdf</t>
    </r>
  </si>
  <si>
    <t>Functie eindverantwoordelijke (optioneel; vermeld anders: n.v.t.)</t>
  </si>
  <si>
    <t>Naam eindverantwoordelijke (optioneel; vermeld anders: n.v.t.)</t>
  </si>
  <si>
    <t>Afdeling eindverantwoordelijke (optioneel; vermeld anders: n.v.t.)</t>
  </si>
  <si>
    <t>Mede aan de hand van de opgevraagde gegevens kan DNB risicogebaseerd toezicht houden op de naleving van de Wet ter voorkoming van witwassen en financieren van terrorisme (Wwft), de Sanctieregelgeving en op de bepalingen over de integere bedrijfsvoering in de Wet op het financieel toezicht (Wft) en Pensioenwet (PW). Dit betekent dat wij de intensiteit van ons toezicht kunnen differentiëren en ons kunnen concentreren op situaties waarin sprake is van verhoogde integriteitsrisico’s. Dit komt de effectiviteit van ons toezicht ten goede.</t>
  </si>
  <si>
    <t>Deze vragenlijst bestaat uit verschillende vragen die ingaan op de inherente risico’s die uw instelling loopt door de activiteiten die uw instelling uitvoert.</t>
  </si>
  <si>
    <t>Wij verzoeken u de vragenlijst volledig in te vullen. 
Indien het door u ingevulde antwoord aan de gestelde condities voldoet, verdwijnt de rode tekst in de "controle"-kolom (kolom G).
Bij alle vragen dient u een antwoord te vermelden.</t>
  </si>
  <si>
    <t>Als niet anders is aangegeven dient u bij de beantwoording van de vragen de actuele situatie als uitgangspunt te nemen. Enkele vragen hebben betrekking op gegevens over het laatste kalenderjaar; dit is nadrukkelijk vermeld in de vraagstelling.</t>
  </si>
  <si>
    <t>Sleutelfunctie interne auditfunctie*</t>
  </si>
  <si>
    <t>Sleutelfunctie risicobeheerfunctie*</t>
  </si>
  <si>
    <t>Sleutelfunctie actuariële functie*</t>
  </si>
  <si>
    <t>12.i</t>
  </si>
  <si>
    <t>Geef evt. een toelichting bij uw antwoord op de vragen 12.f Sleutelfunctie interne auditfunctie, 12.g Sleutelfunctie risicobeheerfunctie en 12.h Sleutelfunctie actuarieel.</t>
  </si>
  <si>
    <t>Toelichting: 
Algemene toelichting: onder uitbesteding wordt in dit verband mede verstaan uitvoering van deze taken door de aangesloten onderneming (bijv. bij een OPF/BRF)
* Bedoeld wordt hier  houderschap en/of vervullersvan de functie</t>
  </si>
  <si>
    <t>12.j</t>
  </si>
  <si>
    <t>Geef (optioneel) een toelichting op uw antwoorden bij 12.f/g/h</t>
  </si>
  <si>
    <t>NEVENACTIVITEIT/BELANGENVERSTRENGELING</t>
  </si>
  <si>
    <t>13.10</t>
  </si>
  <si>
    <t>13.11</t>
  </si>
  <si>
    <t>13.12</t>
  </si>
  <si>
    <t>13.13</t>
  </si>
  <si>
    <t>Nevenactiviteiten bij een andere pensioeninstelling: PPI</t>
  </si>
  <si>
    <t>Nevenactiviteiten bij een andere pensioeninstelling: APF</t>
  </si>
  <si>
    <t>Nevenactiviteiten bij een ander pensioenfonds</t>
  </si>
  <si>
    <t>Nevenactiviteiten bij een PUO</t>
  </si>
  <si>
    <t>Nevenactiviteiten bij een consultantsbureau (in de pensioensector)</t>
  </si>
  <si>
    <t>Nevenactiviteiten bij een vermogensbeheerder</t>
  </si>
  <si>
    <t>CAO-onderhandelingen (alleen voor Bestuur, Intern toezichthouders, Medewerkers bestuursbureau en Sleutelfunctiehouders)</t>
  </si>
  <si>
    <t>Nevenactiviteiten bij een beleggingsvereniging/beleggings(studie)club</t>
  </si>
  <si>
    <t>Nevenactiviteit als (mede-)ondernemer in de pensioensector</t>
  </si>
  <si>
    <t>Nevenactiviteiten bij een bank</t>
  </si>
  <si>
    <t>Nevenactiviteiten bij een verzekeraar</t>
  </si>
  <si>
    <t>Overige relevante nevenactiviteiten (licht toe bij vraag 16)</t>
  </si>
  <si>
    <t>Sleutelfunctie-houders</t>
  </si>
  <si>
    <t>13 
(vervolg)</t>
  </si>
  <si>
    <t>13.e</t>
  </si>
  <si>
    <t>13.f</t>
  </si>
  <si>
    <t>13.g</t>
  </si>
  <si>
    <t>Fiduciair managers</t>
  </si>
  <si>
    <t>Leden belanghebbendenorgaan</t>
  </si>
  <si>
    <t>15.a</t>
  </si>
  <si>
    <t xml:space="preserve">Toelichting: 
* BAC / BC: onder de beleggings (advies) commissie (BAC of BC) wordt verstaan: de commissie die het bestuur adviseert (en evt. mede besluit) over het beleggingsbeleid van uw pensioenorganisatie. </t>
  </si>
  <si>
    <t>16.a</t>
  </si>
  <si>
    <t>16.b</t>
  </si>
  <si>
    <t>16.c</t>
  </si>
  <si>
    <t>Wanneer is de systematische analyse van integriteitsrisico's (SIRA) door uw pensioenorganisatie voor de laatste keer volledig uitgevoerd?</t>
  </si>
  <si>
    <r>
      <t>Is de</t>
    </r>
    <r>
      <rPr>
        <i/>
        <sz val="8"/>
        <rFont val="Verdana"/>
        <family val="2"/>
      </rPr>
      <t xml:space="preserve"> integrity risk appetite</t>
    </r>
    <r>
      <rPr>
        <sz val="8"/>
        <rFont val="Verdana"/>
        <family val="2"/>
      </rPr>
      <t xml:space="preserve"> voor uw pensioenorganisatie geformuleerd?</t>
    </r>
  </si>
  <si>
    <r>
      <t xml:space="preserve">Zoja, is deze </t>
    </r>
    <r>
      <rPr>
        <i/>
        <sz val="8"/>
        <rFont val="Verdana"/>
        <family val="2"/>
      </rPr>
      <t>integrity risk appetite</t>
    </r>
    <r>
      <rPr>
        <sz val="8"/>
        <rFont val="Verdana"/>
        <family val="2"/>
      </rPr>
      <t xml:space="preserve"> geaccordeerd door het bestuur?</t>
    </r>
  </si>
  <si>
    <r>
      <t xml:space="preserve">SIRA: effectiviteit van de SIRA
</t>
    </r>
    <r>
      <rPr>
        <i/>
        <sz val="8"/>
        <rFont val="Verdana"/>
        <family val="2"/>
      </rPr>
      <t>Omdat integriteitsrisico’s niet statisch zijn is het van belang dat de inventarisatie en analyse van risico's periodiek worden doorlopen en de beheersing van deze risico's worden getoetst op hun effectiviteit.</t>
    </r>
  </si>
  <si>
    <t xml:space="preserve">SIRA: actualisatie van de integriteitsrisico's en verwerking in de SIRA.
</t>
  </si>
  <si>
    <t>Waarvoor gebruikt u de SIRA binnen uw instelling?</t>
  </si>
  <si>
    <t>19.f</t>
  </si>
  <si>
    <t>De SIRA is een op zichzelf staand document</t>
  </si>
  <si>
    <t>De SIRA is leidend in het formuleren van beleid en procedures</t>
  </si>
  <si>
    <t>De SIRA is leidend in het formuleren van (aanvullende) mitigerende maatregelen</t>
  </si>
  <si>
    <t>20.d</t>
  </si>
  <si>
    <t>20.e</t>
  </si>
  <si>
    <t>20.f</t>
  </si>
  <si>
    <t>22.a</t>
  </si>
  <si>
    <t>22.b</t>
  </si>
  <si>
    <t>Anders (licht toe bij vraag 23)</t>
  </si>
  <si>
    <t>Gaf de meest recent uitgevoerde SIRA aanleiding tot aanpassing van het beleid, procedures of maatregelen van uw pensioenorganisatie?</t>
  </si>
  <si>
    <t>Gaf de meest recent uitgevoerde SIRA aanleiding tot aanpassing van de integrity risk appetite van uw pensioenorganisatie?</t>
  </si>
  <si>
    <t>Is de effectiviteit van de in de SIRA opgenomen beheersmaatregelen in het afgelopen kalenderjaar getoetst?</t>
  </si>
  <si>
    <t>Welke integriteitsrisico's worden in de SIRA van uw pensioenorganisatie aangemerkt als de 3 grootste risico's?
De volgende integriteitsrisico's worden onderkend: belangenverstrengeling, corruptie (omkoping), witwassen, fiscale fraude, terrorisme financiering, omzeiling sanctiewet, interne fraude, externe fraude, maatschappelijk onbetamelijk gedrag, cybercrime.
Vermeld de top-3.</t>
  </si>
  <si>
    <t>SIRA omzeiling sanctiewet/-regelgeving</t>
  </si>
  <si>
    <t>Vindt bij uw pensioenorganisatie screening plaats aan de Nederlandse sanctielijst en de sanctielijst op basis van EU-verordeningen van de volgende relaties/acties?</t>
  </si>
  <si>
    <t>screening van deelnemers van de pensioenorganisatie</t>
  </si>
  <si>
    <t xml:space="preserve">Controleert uw pensioenorganisatie zelf periodiek of de voor screening gebruikte sanctielijsten actueel zijn? </t>
  </si>
  <si>
    <t>Nee, deze controle wordt verricht door de uitbestedingspartner</t>
  </si>
  <si>
    <t>24.e</t>
  </si>
  <si>
    <t>24.f</t>
  </si>
  <si>
    <t>Heeft uw pensioenorganisatie expliciete werkafspraken vastgelegd over de wijze waarop dient te worden omgegaan met een situatie waarin sprake is van (de schijn van) belangenverstrengeling voor:</t>
  </si>
  <si>
    <t>25.a</t>
  </si>
  <si>
    <t>25.b</t>
  </si>
  <si>
    <t>25.c</t>
  </si>
  <si>
    <t>25.d</t>
  </si>
  <si>
    <t>25.e</t>
  </si>
  <si>
    <t>25.f</t>
  </si>
  <si>
    <t>25.g</t>
  </si>
  <si>
    <t>25.h</t>
  </si>
  <si>
    <t>medewerkers van het bestuursbureau*</t>
  </si>
  <si>
    <t>sleutelfunctiehouders</t>
  </si>
  <si>
    <t>externen in de BAC/BC**</t>
  </si>
  <si>
    <t>fiduciair managers</t>
  </si>
  <si>
    <t>leden belanghebbendenorgaan</t>
  </si>
  <si>
    <t>Door welke afdeling/functionaris is deze beoordeling uitgevoerd?</t>
  </si>
  <si>
    <t>G.     Governance</t>
  </si>
  <si>
    <t>GOVERNANCE</t>
  </si>
  <si>
    <t>Registreert uw pensioenorganisatie alle nevenactiviteiten van:</t>
  </si>
  <si>
    <t>externen in de BAC/BC</t>
  </si>
  <si>
    <t>27.d</t>
  </si>
  <si>
    <t>27.e</t>
  </si>
  <si>
    <t>27.f</t>
  </si>
  <si>
    <t>27.g</t>
  </si>
  <si>
    <t>Voert uw pensioenorganisatie een toets uit ter controle op de volledigheid van de opgegeven nevenactiviteiten? Zo ja, met welke frequentie wordt deze toets uitgevoerd?</t>
  </si>
  <si>
    <t>28.d</t>
  </si>
  <si>
    <t>Beschrijf kort de uitkomsten van deze toetsing</t>
  </si>
  <si>
    <t xml:space="preserve">Registreert uw pensioenorganisatie alle geschenken en uitnodigingen (ontvangen en gegeven) van: </t>
  </si>
  <si>
    <t>29.d</t>
  </si>
  <si>
    <t>29.e</t>
  </si>
  <si>
    <t>29.f</t>
  </si>
  <si>
    <t>29.g</t>
  </si>
  <si>
    <t>Heeft uw pensioenorganisatie inzicht in alle partijen waaraan door uitbestedingspartners (deel)processen zijn onderuitbesteed?</t>
  </si>
  <si>
    <r>
      <t xml:space="preserve">Bevatten de contracten met uitbestedingspartners afspraken over de evaluatie van het </t>
    </r>
    <r>
      <rPr>
        <i/>
        <sz val="8"/>
        <rFont val="Verdana"/>
        <family val="2"/>
      </rPr>
      <t>integriteitsbeleid</t>
    </r>
    <r>
      <rPr>
        <sz val="8"/>
        <rFont val="Verdana"/>
        <family val="2"/>
      </rPr>
      <t xml:space="preserve"> van deze uitbestedingspartners?</t>
    </r>
  </si>
  <si>
    <t>Is voor uw pensioenorganisatie een ESG* beleid geformuleerd?</t>
  </si>
  <si>
    <t>Zo ja, op welke datum is dit ESG beleid voor het laatst geactualiseerd?
Indien deze vraag niet van toepassing is omdat geen ESG beleid is geformuleerd kunt u als antwoord het getal "1" ingeven (=datum 1-1-1900).</t>
  </si>
  <si>
    <t>25% &lt; 50%</t>
  </si>
  <si>
    <t>50% &lt; 75%</t>
  </si>
  <si>
    <t>75% &lt; 100%</t>
  </si>
  <si>
    <t>0% &lt; 25%</t>
  </si>
  <si>
    <t xml:space="preserve">Toelichting: 
*ESG:  Heeft uw pensioenorganisatie ESG (environmental, social en governance)-beleid geformuleerd?
</t>
  </si>
  <si>
    <t>Is door uw pensioenorganisatie een vastgesteld beleid inzake beloningen?</t>
  </si>
  <si>
    <t>31.a</t>
  </si>
  <si>
    <t>31.b</t>
  </si>
  <si>
    <t>31.c</t>
  </si>
  <si>
    <t>31.d</t>
  </si>
  <si>
    <t xml:space="preserve">Bestuurders </t>
  </si>
  <si>
    <t>Medewerkers bestuursbureau</t>
  </si>
  <si>
    <t>Externen in de BAC/BC</t>
  </si>
  <si>
    <t>32.a</t>
  </si>
  <si>
    <t>32.b</t>
  </si>
  <si>
    <t>Op welke datum is het beleid inzake beloningen voor het laatst geëvalueerd en geactualiseerd?
Indien deze vraag niet van toepassing is kunt u als antwoord het getal "1" ingeven (=datum 1-1-1900).</t>
  </si>
  <si>
    <t>32.c</t>
  </si>
  <si>
    <t>32.d</t>
  </si>
  <si>
    <t xml:space="preserve">Op welke datum is beloningsbeleid van de PPI voor het laatst getoetst aan de Regeling beheerst beloningsbeleid Wft 2017?
Nb: als uw organisatie geen PPI is kunt u als antwoord het getal "1" ingeven (=datum 1-1-1900).
</t>
  </si>
  <si>
    <t>33.d</t>
  </si>
  <si>
    <t>BELONINGSBELEID</t>
  </si>
  <si>
    <t>Intern toezichthouders</t>
  </si>
  <si>
    <t>(Onder-) uitbestedingspartners</t>
  </si>
  <si>
    <t>Sanctie-regelgeving</t>
  </si>
  <si>
    <t>Maatschappelijk (on)betamelijk gedrag</t>
  </si>
  <si>
    <t>Medewerkers bestuursbureau*</t>
  </si>
  <si>
    <t>Is er binnen uw pensioenorganisatie een structureel opleidings-/trainingsprogramma integriteitsrisico's? Zoja, met welke frequentie wordt dit programma uitgevoerd?</t>
  </si>
  <si>
    <t xml:space="preserve">Vermeld voor uw instelling hoe vaak in het afgelopen kalenderjaar de beheersing van integriteitsrisico's binnen het bestuur/directie was geagendeerd (en daadwerkelijk besproken).
</t>
  </si>
  <si>
    <t>Ja, periodiek (vast of frequent onderwerp van de agenda)</t>
  </si>
  <si>
    <t>Ja, ad hoc (bijv. op basis van incidenten, actuele ontwikkelingen)</t>
  </si>
  <si>
    <t>43.a</t>
  </si>
  <si>
    <t>43.b</t>
  </si>
  <si>
    <t>43.c</t>
  </si>
  <si>
    <t>Is/zijn bij de BAC betrokken externe(n) -of zijn/hun werkgever(s)- tevens in een andere rol verbonden aan uw pensioenorganisatie?</t>
  </si>
  <si>
    <t>Beschikt uw pensioenorganisatie over een compliance charter?</t>
  </si>
  <si>
    <t>Beschikt uw pensioenorganisatie over een compliance jaarprogramma?</t>
  </si>
  <si>
    <t>* Bedoeld worden hier de 3 grootste integriteitsrisico's zoals door u is opgegeven bij vraag 21 van deze vragenlijst.</t>
  </si>
  <si>
    <t>Wanneer is deze toets voor het laatst uitgevoerd? 
Indien deze toets niet is uitgevoerd kunt u als antwoord het getal "1" ingeven (=datum 1-1-1900).</t>
  </si>
  <si>
    <t>22.1</t>
  </si>
  <si>
    <t>22.2</t>
  </si>
  <si>
    <t>22.3</t>
  </si>
  <si>
    <t>22.4</t>
  </si>
  <si>
    <t>22.5</t>
  </si>
  <si>
    <t>22.6</t>
  </si>
  <si>
    <t>22.7</t>
  </si>
  <si>
    <t>22.8</t>
  </si>
  <si>
    <t>22.9</t>
  </si>
  <si>
    <t>22.10</t>
  </si>
  <si>
    <t>Vermeld de datum waarop de laatste keer de beheersing van integriteitsreisico's was geagendeerd èn besproken binnen het bestuur/directie.</t>
  </si>
  <si>
    <t>Is de beheersing van integriteitsrisico's een regulier onderdeel van de agenda van bestuurs-/directievergaderingen?</t>
  </si>
  <si>
    <t xml:space="preserve">Onderstaande vragen hebben betrekking op de beheersing van integriteitsrisico's vanuit bestuurlijk oogpunt.
</t>
  </si>
  <si>
    <t>32.e</t>
  </si>
  <si>
    <t>Is het door uw pensioenorganisatie vastgestelde beloningsbeleid (zoals bedoeld bij vraag 33.a) van toepassing op:</t>
  </si>
  <si>
    <t>34.a</t>
  </si>
  <si>
    <t>34.b</t>
  </si>
  <si>
    <t>34.c</t>
  </si>
  <si>
    <t>34.d</t>
  </si>
  <si>
    <t>34.e</t>
  </si>
  <si>
    <t>34.f</t>
  </si>
  <si>
    <t>34.g</t>
  </si>
  <si>
    <t>34.h</t>
  </si>
  <si>
    <t>37.1</t>
  </si>
  <si>
    <t>37.2</t>
  </si>
  <si>
    <t>37.3</t>
  </si>
  <si>
    <t>37.4</t>
  </si>
  <si>
    <t>37.5</t>
  </si>
  <si>
    <t>37.6</t>
  </si>
  <si>
    <t>37.a</t>
  </si>
  <si>
    <t>37.b</t>
  </si>
  <si>
    <t>37.c</t>
  </si>
  <si>
    <t>37.d</t>
  </si>
  <si>
    <t>Omvang compliance functie. 
Wat is de actuele totale omvang (in uren) van de compliance-rol in uw pensioenorganisatie? (geschatte uren van interne+externe medewerkers op jaarbasis). LET OP: UREN OP JAARBASIS!</t>
  </si>
  <si>
    <t>41.a</t>
  </si>
  <si>
    <t>41.b</t>
  </si>
  <si>
    <t>43.d</t>
  </si>
  <si>
    <t>44.a</t>
  </si>
  <si>
    <t>44.b</t>
  </si>
  <si>
    <t>44.c</t>
  </si>
  <si>
    <t>40 en 41</t>
  </si>
  <si>
    <t>Aan de hand van de opgevraagde gegevens brengen we de potentiële integriteitrisico’s in kaart bij pensioenorganisaties. Daarnaast bieden de antwoorden inzicht in de aanwezigheid van beheersmaatregelen die uw instelling heeft getroffen om deze integriteitrisico’s te mitigeren. Op basis van uw antwoorden kan DNB per instelling een risicoprofiel opstellen, dat mede als basis dient voor het integriteitstoezicht.</t>
  </si>
  <si>
    <t>Wij verzoeken u de vragenlijst tijdig in te vullen en te verzenden. De uiterste inzenddatum staat vermeld in de kennisgeving die uw pensioenorganisatie heeft ontvangen van DNB.</t>
  </si>
  <si>
    <t>Naam van uw pensioenorganisatie (pensioenfonds of PPI)</t>
  </si>
  <si>
    <t>PPI</t>
  </si>
  <si>
    <t>De betrokkenheid bij de genoemde partijen van bestuurders, intern toezichthouders, medewerkers van het bestuursbureau, en bij de BAC betrokken externen vergroot naar verwachting het risico op belangenverstrengeling.  
Onder nevenfunctie wordt verstaan: een positie die wordt bekleed of een activiteit die wordt uitgeoefend naast de functie binnen het pensioenfonds/PPI. De functie van de verbonden persoon bij het pensioenfonds/PPI moet hierbij altijd als hoofdfunctie worden beschouwd. Beloning van de nevenfunctie is niet van primair belang.</t>
  </si>
  <si>
    <t>Het risico bestaat dat de effectiviteit van beheersmaatregelen minder is dan gedacht. In voorkomende gevallen blijft mogelijk een groter risico bestaan dan waar het pensioenfonds/PPI rekening mee houdt. Het toetsen van de effectiviteit verkleint naar verwachting de kans op een onjuist beeld van de risico's en daarmee de kans op het bestaan van ongewenst grote risico's.</t>
  </si>
  <si>
    <t>De SIRA vermeldt alle integriteitsrisico's die van toepassing zijn op het pensioenfonds/PPI. Inzicht in de prioritering van deze risico's door het pensioenfonds/PPI wordt verondersteld een indicator te zijn voor de risico's waar de aandacht van het pensioenfonds/PPI primair naar uitgaat.</t>
  </si>
  <si>
    <t>Het aantal scenario's wordt verondersteld een indicatie te geven voor de diepgang van de analyse en hiermee voor de mate waarin risico's door het pensioenfonds/PPI worden geïdentificeerd en eventueel beheerst.</t>
  </si>
  <si>
    <t>Zaken doen met partijen die op de sanctielijst staan is niet toegestaan. Wanneer geen of onvolledige screening plaatsvindt, loopt het pensioenfonds/PPI naar verwachting een verhoogd risico de wet te overtreden (economisch delict).</t>
  </si>
  <si>
    <t>Belangenverstrengeling is een belangrijk risico voor pensioenfonds/PPIen. Frequente bespreking draagt naar verwachting bij aan de bewustwording rondom dit risico en kan bovendien voorkomen dat mogelijk conflicterende belangen tijdens vergaderingen ongemerkt een rol spelen.</t>
  </si>
  <si>
    <t>De wijze waarop het pensioenfonds/PPI zich laat informeren over de beheersing van de integriteitsrisico's bij de uitbestedingspartners kan een indicatie zijn voor de wijze waarop het pensioenfonds/PPI dit risico beheerst.</t>
  </si>
  <si>
    <t>Deze informatie geeft inzicht in de actualiteit en continuïteit van het kennisniveau van de relevante regelgeving binnen de verschillende geledingen van uw pensioenfonds/PPI.</t>
  </si>
  <si>
    <t>Deze informatie geeft inzicht in de omvang en de werkzaamheden van de compliance-functie binnen uw pensioenfonds/PPI.</t>
  </si>
  <si>
    <t>Uitbesteding van werkzaamheden aan derde partijen heeft invloed op de mogelijke risico's die uw pensioenfonds/PPI loopt. Het gaat dan om risico’s die samenhangen met de uitbesteding van werkzaamheden en/of taken. Onder uitbesteding wordt in dit verband mede verstaan uitvoering van deze taken door de aangesloten onderneming (bijv. bij een OPF/BRF). Deze informatie vragen we met het doel om het actuele inzicht te verkrijgen voor alle pensioenfondsen/PPI's.</t>
  </si>
  <si>
    <t>De leden van deze commissie (BAC/BC) adviseren het pensioenfonds/PPI-bestuur over het beleggingsbeleid van uw pensioenfonds/PPI. Om een beeld te krijgen van andere -mogelijk strijdige-belangen van deze commissieleden is het van belang om inzicht te krijgen in deze belangen van de externe commissieleden, of van de organisaties waar zij werkzaam zijn.</t>
  </si>
  <si>
    <t>Geschenken en uitnodigingen (G&amp;U) kunnen -soms op subtiele wijze- leiden tot beïnvloeding van bestuursleden en andere betrokkenen. Hierdoor bestaat het gevaar dat de menselijke neiging tot wederkerigheid prevaleert boven het fondsbelang. Registratie van G&amp;U kan dit risico verkleinen.</t>
  </si>
  <si>
    <t>Het vastgestelde beleid dient zonodig te worden geactualiseerd na (o.a.) uitvoering van de periodieke integriteitsrisico analyse, na bijstelling van de integrity risk appetite, of na toetsing van de effectiviteit van de SIRA (zoals bedoeld in vragen 18 e.v.).</t>
  </si>
  <si>
    <t>Door het verbod op personele unies wordt het risico op belangenverstrengeling verkleind.   
Het verbod op personele unies is opgenomen in artikel 20 Besluit FTK. Deze vraag is niet van toepassing op PPI's.</t>
  </si>
  <si>
    <t>Zoja, wanneer is deze voor het laatst vastgesteld? Indien deze nooit is vastgesteld kunt u als antwoord het getal "1" ingeven (=datum 1-1-1900).</t>
  </si>
  <si>
    <t>Wordt het SIRA-document periodiek geactualiseerd? Zoja, met welke frequentie?</t>
  </si>
  <si>
    <t>Vermeld de datum waarop deze laatste analyse is geaccordeerd door het bestuur?  Indien deze nooit is geaccordeerd kunt u als antwoord het getal "1" ingeven (=datum 1-1-1900).</t>
  </si>
  <si>
    <t>Anders (licht toe bij vraag 36)</t>
  </si>
  <si>
    <t>Geen ESG-beleid geformuleerd</t>
  </si>
  <si>
    <t>N.v.t.: geen vastgesteld beloningsbeleid</t>
  </si>
  <si>
    <t>Wanneer is voor het laatst vastgesteld dat uw pensioenfonds voldoet aan het verbod op personele unies?
Deze vraag is niet van toepassing op PPI's. Zij kunnen hier als antwoord het getal "1" ingeven (=datum 1-1-1900).</t>
  </si>
  <si>
    <t>100%</t>
  </si>
  <si>
    <t>ja, maar niet structureel</t>
  </si>
  <si>
    <t>Indien sprake is van uitbesteding van het sleutelfunctiehouderschap van de actuariële functie, is/zijn de externe sleutelfunctiehouder(s) -of zijn/hun werkgever(s)- tevens in een andere rol verbonden aan uw pensioenorganisatie?</t>
  </si>
  <si>
    <t>In de pensioensector vervullen de personen die zijn verbonden aan pensioenorganisatie geregeld meerdere nevenfuncties bij verschillende organisaties. Daarbij kan het voorkomen dat personen elkaar bij verschillende organisaties in verschillende functies tegenkomen. Bijvoorbeeld wanneer bestuurder X van pensioenfonds A lid van de raad van toezicht is bij pensioenfonds B, en omgekeerd bestuurder Y van pensioenfonds B lid van de raad van toezicht is bij pensioenfonds A. In dat geval hebben de aan de pensioenorganisatie verbonden personen in verschillende nevenfuncties wederzijdse belangen. Met de volgende vraag wil DNB onderzoeken in hoeverre sprake is van dergelijke wederzijdse belangen tussen aan het pensioenfonds verbonden personen en andere organisaties.</t>
  </si>
  <si>
    <t>Wanneer heeft de laatste evaluatie van het integriteitsbeleid van één of meerdere uitbestedingspartners plaatsgevonden?  Indien geen evaluatie heeft plaatsgevonden kunt u als antwoord het getal "1" ingeven (=datum 1-1-1900).</t>
  </si>
  <si>
    <r>
      <t xml:space="preserve">Wederzijdse belangen
</t>
    </r>
    <r>
      <rPr>
        <i/>
        <sz val="8"/>
        <rFont val="Verdana"/>
        <family val="2"/>
      </rPr>
      <t>Zie de toelichting bij deze vraag op het separate toelichtingen-tabblad.</t>
    </r>
  </si>
  <si>
    <t>De eindverantwoordelijke (bestuurder) zoals vermeld onder deel A (algemene gegevens) van deze vragenlijst verklaart dat:
 - de vragen in deze vragenlijst naar waarheid en op niet misleidende wijze zijn beantwoord.
 - de antwoorden op de gestelde vragen in deze vragenlijst een getrouw beeld geven van de organisatie en bedrijfsvoering van mijn instelling.</t>
  </si>
  <si>
    <t xml:space="preserve">Ja, dat verklaar ik </t>
  </si>
  <si>
    <t>Nee, dat verklaar ik niet</t>
  </si>
  <si>
    <t>BESTUURDERSVERKLARING</t>
  </si>
  <si>
    <t>Vragenlijst integriteitsrisico pensioenorganisaties 2021</t>
  </si>
  <si>
    <t xml:space="preserve">DNB doet jaarlijks onderzoek bij financiële instellingen naar hun inherente integriteitsrisico’s (o.a. risico’s van witwassen, terrorismefinanciering en corruptie) en de beheersmaatregelen die zijn getroffen voor die risico’s. Dat onderzoek is gebaseerd op onder meer internationale richtlijnen van de Financial Action Task Force (FATF), de Europese anti-witwasrichtlijn en Europese financiële toezichthouders (EBA, EIOPA en ESMA). </t>
  </si>
  <si>
    <t>Hebt u vragen?</t>
  </si>
  <si>
    <t>Ja, dit wordt namens het pensioenfonds/PPI gedaan door de Pensioen Uitvoerings Organisatie</t>
  </si>
  <si>
    <t>Vragenlijst Integriteitsrisico 2021 Pensioenorganisaties</t>
  </si>
  <si>
    <t xml:space="preserve">Hoeveel nevenactiviteiten zijn er binnen uw pensioenorganisatie bij de onderstaande partijen/sectoren?
Vermeld het aantal nevenactiviteiten en maak hierbij het volgende onderscheid: 
- 13.a Bestuur
- 13.b Intern toezichthouders
- 13.c Medewerkers bestuursbureau* (alleen eigen/interne medewerkers)
- 13.d Sleutelfunctiehouders (nevenactiviteiten vermelden, ook indien reeds vermeld bij Bestuur)
- 13.e Externen in de BAC/BC**
- 13.f Fiduciair managers (voor zover niet reeds vermeld bij externen in de BAC/BC)
- 13.g Leden belanghebbendenorgaan 
</t>
  </si>
  <si>
    <t>Nevenactiviteiten in de politiek ***</t>
  </si>
  <si>
    <r>
      <t xml:space="preserve">Hoeveel nevenactiviteiten zijn er binnen uw pensioenorganisatie bij de onderstaande partijen/sectoren?
Vermeld het aantal nevenactiviteiten en maak hierbij het volgende onderscheid: 
- 13.a Bestuur
- 13.b Intern toezichthouders
- 13.c Medewerkers bestuursbureau* (alleen eigen/interne medewerkers)
- 13.d Sleutelfunctiehouders (nevenactiviteiten vermelden, ook indien reeds vermeld bij Bestuur)
- 13.e Externen in de BAC/BC**
- 13.f Fiduciair managers (voor zover niet reeds vermeld bij externen in de BAC/BC)
- 13.g Leden belanghebbendenorgaan 
</t>
    </r>
    <r>
      <rPr>
        <i/>
        <sz val="8"/>
        <rFont val="Verdana"/>
        <family val="2"/>
      </rPr>
      <t>Onder nevenactiviteit wordt verstaan: een positie die wordt bekleed of een activiteit die wordt uitgeoefend naast de functie binnen de pensioenorganisatie. De functie van de verbonden persoon bij de pensioenorganisatie moet hierbij altijd als hoofdfunctie worden beschouwd. Beloning van de nevenactiviteit is niet van primair belang.
nb1: hier in alle velden een getal invoeren. Indien er geen nevenactiviteiten zijn: vul het getal 0 in.</t>
    </r>
    <r>
      <rPr>
        <sz val="8"/>
        <rFont val="Verdana"/>
        <family val="2"/>
      </rPr>
      <t xml:space="preserve">
</t>
    </r>
    <r>
      <rPr>
        <i/>
        <sz val="8"/>
        <rFont val="Verdana"/>
        <family val="2"/>
      </rPr>
      <t>nb2: de antwoordentabel hieronder is vanwege de omvang in twee delen gesplitst.</t>
    </r>
  </si>
  <si>
    <t>13.14</t>
  </si>
  <si>
    <t>Nevenfunctie op de financiële afdeling van de aangesloten onderneming (alleen voor ondernemingspensioenfondsen)****</t>
  </si>
  <si>
    <t>Toelichting: 
* Bestuursbureau: bij beantwoording alleen eigen/interne medewerkers in aanmerking nemen.
** BAC / BC: onder de beleggings (advies) commissie (BAC of BC) wordt verstaan: De commissie die het bestuur adviseert (en evt. mede besluit) over het beleggingsbeleid van uw pensioenorganisatie. 
*** Bedoeld worden alle politieke functies zoals landelijk, provinciaal en lokaal bestuur.
**** Als uw pensioenorganisatie geen ondernemingspensioenfonds is kunt u hier een 0 invullen</t>
  </si>
  <si>
    <t>&gt; 10</t>
  </si>
  <si>
    <t>Niet bekend of niet in kaart gebracht</t>
  </si>
  <si>
    <r>
      <t xml:space="preserve">Bij hoeveel aan uw pensioenorganisatie verbonden personen is sprake van een nevenfunctie bij een andere organisatie (niet zijnde de sponsor) waarbij tegelijkertijd verbonden personen van </t>
    </r>
    <r>
      <rPr>
        <i/>
        <sz val="8"/>
        <rFont val="Verdana"/>
        <family val="2"/>
      </rPr>
      <t>die</t>
    </r>
    <r>
      <rPr>
        <sz val="8"/>
        <rFont val="Verdana"/>
        <family val="2"/>
      </rPr>
      <t xml:space="preserve"> organisatie een nevenfunctie hebben bij </t>
    </r>
    <r>
      <rPr>
        <i/>
        <sz val="8"/>
        <rFont val="Verdana"/>
        <family val="2"/>
      </rPr>
      <t>uw</t>
    </r>
    <r>
      <rPr>
        <sz val="8"/>
        <rFont val="Verdana"/>
        <family val="2"/>
      </rPr>
      <t xml:space="preserve"> pensioenorganisatie? Indien er geen wederzijdse belangen bij nevenactiviteiten zijn: vul het getal 0 in.
Indien dit onbekend is of als dit niet in kaart zijn gebracht: selecteer dan de betreffende antwoordoptie in het dropdown-menu.
</t>
    </r>
  </si>
  <si>
    <t>Indien u bij vraag 14.a een aantal &gt;0 heeft ingevuld: licht toe waaruit deze wederzijdse belangen bestaan (welke wederzijdse functies worden bekleed).</t>
  </si>
  <si>
    <t>16.d</t>
  </si>
  <si>
    <t>Heeft de BAC een zelfstandige bevoegdheid tot het aangaan van verplichtingen namens uw pensioenorganisatie?</t>
  </si>
  <si>
    <t>18.d</t>
  </si>
  <si>
    <t>18.e</t>
  </si>
  <si>
    <t>Heeft de meest recente vaststelling van de Integrity risk appetite geleid tot het aanscherpen/aanpassen van de beheersmaatregelen in uw organisatie?</t>
  </si>
  <si>
    <t>Is in de door uw organisatie geformuleerde integrity risk appetite sprake van (een of meer) risico's die als onacceptabel worden beschouwd?</t>
  </si>
  <si>
    <t>Vermeld het aantal wijzigingen (zie 19.d) en beschrijf (beknopt) de wijziging(en) die is/zijn doorgevoerd n.a.v. de uitgevoerde SIRA of licht toe waarom geen aanpassing(en) is/zijn doorgevoerd</t>
  </si>
  <si>
    <t>Vermeld de datum van deze laatste toetsing (ook als deze vòòr 2020 is uitgevoerd).
Indien de effectiviteit van de SIRA nooit is getoetst kunt u als antwoord het getal "1" ingeven (=datum 1-1-1900).</t>
  </si>
  <si>
    <t>21.d</t>
  </si>
  <si>
    <t>Beschrijf (beknopt) waarom u het risico, dat u heeft geselecteerd bij vraag 21.a, voor uw organisatie beschouwt als het grootste integriteitsrisico.</t>
  </si>
  <si>
    <t>Vermeld de datum waarop uw pensioenorganisatie deze controle voor het laatst heeft uitgevoerd. Indien deze controle nooit is verricht kunt u als antwoord het getal "1" ingeven (=datum 1-1-1900).</t>
  </si>
  <si>
    <t>Daar waar niet expliceit gevraagd, kunt u, indien de feitelijke werkzaamheden door de PUO worden gedaan, de vragen beantwoorden alsof deze door de pensioenorganisatie zelf worden gedaan.</t>
  </si>
  <si>
    <r>
      <t xml:space="preserve">Hoeveel scenario's heeft uw pensioenorganisatie in de SIRA opgenomen voor deze risico's?
</t>
    </r>
    <r>
      <rPr>
        <i/>
        <sz val="8"/>
        <rFont val="Verdana"/>
        <family val="2"/>
      </rPr>
      <t xml:space="preserve">Scenario: beschrijving van de wijze waarop een integriteitsrisico zich kan manifesteren binnen uw organisatie. Bij deze vraag zijn we geïnteresseerd in het aantal scenario’s per vermeld integriteitsrisico dat de pensioenorganisatie in de SIRA heeft opgenomen.
Ter illustratie enkele voorbeelden van een scenario voor het integriteitsrisico “belangenverstrengeling”: 
1. voor een OPF: “de CFO (van de aangesloten onderneming) als psf-bestuurslid laat zich bij besluitvorming ten aanzien van de uitvoeringsovereenkomst mede leiden door zijn of haar belang als CFO van de onderneming”, of 
2.“de vastgoedadviseur van het fonds beveelt vastgoedpartijen aan waar deze adviseur zelf een belang bij heeft”
</t>
    </r>
  </si>
  <si>
    <t>24.g</t>
  </si>
  <si>
    <t>Tot hoeveel daadwerkelijke hits heeft de sanctiescreening in 2020 geleid?
Toelichting: het gaat hier om het aantal personen dat op een sanctielijst voorkomt die door uw instelling zijn gedetecteerd door middel van een screeningsprocedure.</t>
  </si>
  <si>
    <t>Toelichting:
* Bestuursbureau: bij beantwoording alleen eigen/interne medewerkers in aanmerking nemen. 
** BAC / BC: onder de beleggings (advies) commissie (BAC of BC) wordt verstaan: De commissie die het bestuur adviseert (en evt. mede besluit) over het beleggingsbeleid van uw pensioenorganisatie.
*** Gelieerde personen: bedoeld wordt de gelieerde personen zoals beschreven in de Gedragscode van uw pensioenorganisatie.</t>
  </si>
  <si>
    <t>gelieerde personen***</t>
  </si>
  <si>
    <t>Zijn er in het afgelopen kalenderjaar nevenfuncties ter beoordeling voorgelegd voor aanvaarding of continuering?</t>
  </si>
  <si>
    <t>Heeft deze toets er toe geleid dat in het afgelopen kalenderjaar nevenfuncties werden beëindigd of niet werden aanvaard?</t>
  </si>
  <si>
    <t>Toelichting: 
(zie ook vraag 12) onder uitbesteding wordt in dit verband mede verstaan uitvoering van deze taken door de aangesloten onderneming (bij een ondernemingspensioenfonds)</t>
  </si>
  <si>
    <t xml:space="preserve">Hoeveel procent van de waarde van de beleggingen (peildatum 31-12-2020) is belegd overeenkomstig het door uw pensioenorganisatie gevoerde ESG beleid? 
U heeft de keuze uit 4 antwoordstaffels: (in %)
  0%  &lt;   25%
25%  &lt;  50%
50%  &lt;  75%
75%  &lt;  100% </t>
  </si>
  <si>
    <t>31.e</t>
  </si>
  <si>
    <t>Heeft uw pensioenorganisatie inzicht in de nevenfuncties van personen in dienst van de pensioenuitvoeringsorganisatie?</t>
  </si>
  <si>
    <t>Heeft uw pensioenorganisatie inzicht in het beloningsbeleid bij partners/derden waaraan werkzaamheden worden uitbesteed?</t>
  </si>
  <si>
    <t>40.a</t>
  </si>
  <si>
    <t>40.b</t>
  </si>
  <si>
    <t>Belangen-verstrengeling/Omkoping</t>
  </si>
  <si>
    <t>Witwassen en Terrorisme-financiering</t>
  </si>
  <si>
    <t>40.c</t>
  </si>
  <si>
    <t>40.d</t>
  </si>
  <si>
    <t>40.e</t>
  </si>
  <si>
    <t>Werden in het afgelopen kalenderjaar de hieronder vermelde onderwerpen getest of gemonitord door de compliancefunctie binnen uw pensioenorganisatie en wat was de uitkomst?</t>
  </si>
  <si>
    <t>deze monitoring wordt namens het pensioenfonds/PPI gedaan door de Pensioen Uitvoerings Organisatie</t>
  </si>
  <si>
    <t>40.f</t>
  </si>
  <si>
    <t>Vermeld of deze testen/monitoring door uw pensioenorganisatie of door de PUO zijn uitgevoerd</t>
  </si>
  <si>
    <t>Door PUO</t>
  </si>
  <si>
    <t>Door eigen compliancefunctie</t>
  </si>
  <si>
    <t>Niet getest/gemonitord</t>
  </si>
  <si>
    <t>41.c</t>
  </si>
  <si>
    <t>Beschrijf kort de prioriteiten zoals beschreven in het jaarprogramma (top-3)</t>
  </si>
  <si>
    <t>COMPLIANCE EN AUDIT</t>
  </si>
  <si>
    <t>F.     Compliance en Audit</t>
  </si>
  <si>
    <t>AUDIT</t>
  </si>
  <si>
    <t>Werden in het afgelopen kalenderjaar de volgende onderwerpen getest of gemonitord door de audit functie van uw pensioenorganisatie en wat was de uitkomst?</t>
  </si>
  <si>
    <t>voorkoming van omkoping en/of belangenverstrengeling</t>
  </si>
  <si>
    <t>naleving sanctiewet- en regelgeving</t>
  </si>
  <si>
    <t>maatschappelijke betamelijkheid</t>
  </si>
  <si>
    <t>40.g</t>
  </si>
  <si>
    <t>Vermeld de datum van de meest recente rapportage
Indien u de vragen 40.b t/m 40.e met 'Niet getoetst' heeft beantwoord kunt u bij deze vraag '1' (=1-1-1900) invullen."</t>
  </si>
  <si>
    <t>43.e</t>
  </si>
  <si>
    <t>43.f</t>
  </si>
  <si>
    <t>Vermeld of deze audits door uw pensioenorganisatie of door de PUO zijn uitgevoerd</t>
  </si>
  <si>
    <t xml:space="preserve">Toelichting: 
*Bestuursbureau: bij beantwoording alleen eigen/interne medewekers in aanmerking nemen
Toelichting: 
**Naleving Wwft is alleen van toepassing op de activiteiten met betrekking tot beleggingen
</t>
  </si>
  <si>
    <t>voorkoming witwassen en terrorismefinanciering*</t>
  </si>
  <si>
    <t>*Naleving Wwft is alleen van toepassing op de activiteiten met betrekking tot beleggingen</t>
  </si>
  <si>
    <t>Hoe vaak is in 2020 het integriteitsrisico belangenverstrengeling binnen het bestuur van uw pensioenorganisatie geagendeerd en besproken?</t>
  </si>
  <si>
    <t>Hoe vaak zijn in 2020 de hieronder vermelde integriteitsrisico's* voor uw pensioenorganisatie geagendeerd èn besproken binnen het bestuur van uw pensioenorganisatie ?</t>
  </si>
  <si>
    <t>Hoe verkrijgt uw pensioenorganisatie de meeste zekerheid over de beheersing van de integriteitsrisico's bij uitbestedingspartners?
Selecteer de drie opties waaran uw pensioenorganisatie de meeste zekerheid ontleent:</t>
  </si>
  <si>
    <t xml:space="preserve">Is het gehanteerde beloningsbeleid van de PPI getoetst aan de Regeling beheerst beloningsbeleid Wft 2017? D
Deze vraag is alleen voor PPI's. Als uw organisatie geen PPI is kunt u hier "Dit is niet van toepassing op mijn organisatie" selecteren.
</t>
  </si>
  <si>
    <r>
      <t xml:space="preserve">Vermeld voor uw pensioenorganisatie wat het (geschatte) aandeel van de medewerkers is dat de afgelopen twee jaar (2019 en 2020) een opleiding of trainingsprogramma heeft gevolgd op de gebieden:
 - Witwassen en Terrorismefinanciering (Wwft)**
 - Belangenverstrengeling/Omkoping 
 - Sanctieregelgeving 
 - Maatschappelijk (on)betamelijk gedrag
Maak daarbij onderscheid naar de hieronder vermelde groepen
</t>
    </r>
    <r>
      <rPr>
        <i/>
        <sz val="8"/>
        <rFont val="Verdana"/>
        <family val="2"/>
      </rPr>
      <t>Vermeld in alle cellen een antwoord.</t>
    </r>
  </si>
  <si>
    <t>0%</t>
  </si>
  <si>
    <t>Door eigen auditfunctie</t>
  </si>
  <si>
    <t>Geen audit uitgevoerd</t>
  </si>
  <si>
    <t>37 en 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</si>
</sst>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27" x14ac:knownFonts="1">
    <font>
      <sz val="11"/>
      <color theme="1"/>
      <name val="Calibri"/>
      <family val="2"/>
      <scheme val="minor"/>
    </font>
    <font>
      <sz val="11"/>
      <color theme="1"/>
      <name val="Calibri"/>
      <family val="2"/>
      <scheme val="minor"/>
    </font>
    <font>
      <sz val="10"/>
      <name val="Segoe UI"/>
      <family val="2"/>
    </font>
    <font>
      <sz val="10"/>
      <name val="Arial"/>
      <family val="2"/>
    </font>
    <font>
      <sz val="11"/>
      <color theme="1"/>
      <name val="Verdana"/>
      <family val="2"/>
    </font>
    <font>
      <b/>
      <sz val="11"/>
      <color theme="1"/>
      <name val="Verdana"/>
      <family val="2"/>
    </font>
    <font>
      <sz val="11"/>
      <name val="Verdana"/>
      <family val="2"/>
    </font>
    <font>
      <b/>
      <sz val="11"/>
      <color theme="3" tint="-0.249977111117893"/>
      <name val="Verdana"/>
      <family val="2"/>
    </font>
    <font>
      <b/>
      <sz val="9"/>
      <color theme="3" tint="-0.249977111117893"/>
      <name val="Verdana"/>
      <family val="2"/>
    </font>
    <font>
      <sz val="8"/>
      <name val="Verdana"/>
      <family val="2"/>
    </font>
    <font>
      <sz val="8"/>
      <color theme="1"/>
      <name val="Verdana"/>
      <family val="2"/>
    </font>
    <font>
      <i/>
      <sz val="9"/>
      <color theme="1"/>
      <name val="Verdana"/>
      <family val="2"/>
    </font>
    <font>
      <sz val="9"/>
      <color theme="1"/>
      <name val="Verdana"/>
      <family val="2"/>
    </font>
    <font>
      <i/>
      <sz val="8"/>
      <name val="Verdana"/>
      <family val="2"/>
    </font>
    <font>
      <i/>
      <sz val="7.5"/>
      <name val="Verdana"/>
      <family val="2"/>
    </font>
    <font>
      <sz val="9"/>
      <color theme="1"/>
      <name val="Calibri"/>
      <family val="2"/>
      <scheme val="minor"/>
    </font>
    <font>
      <sz val="9"/>
      <color theme="1"/>
      <name val="Calibri"/>
      <family val="2"/>
    </font>
    <font>
      <b/>
      <sz val="9"/>
      <color theme="1"/>
      <name val="Calibri"/>
      <family val="2"/>
    </font>
    <font>
      <b/>
      <sz val="11"/>
      <color theme="1"/>
      <name val="Calibri"/>
      <family val="2"/>
    </font>
    <font>
      <sz val="10"/>
      <color theme="1"/>
      <name val="Verdana"/>
      <family val="2"/>
    </font>
    <font>
      <b/>
      <sz val="12"/>
      <name val="Calibri"/>
      <family val="2"/>
      <scheme val="minor"/>
    </font>
    <font>
      <b/>
      <sz val="11"/>
      <name val="Calibri"/>
      <family val="2"/>
      <scheme val="minor"/>
    </font>
    <font>
      <sz val="11"/>
      <name val="Calibri"/>
      <family val="2"/>
      <scheme val="minor"/>
    </font>
    <font>
      <i/>
      <sz val="11"/>
      <name val="Calibri"/>
      <family val="2"/>
      <scheme val="minor"/>
    </font>
    <font>
      <u/>
      <sz val="11"/>
      <name val="Calibri"/>
      <family val="2"/>
      <scheme val="minor"/>
    </font>
    <font>
      <sz val="8"/>
      <color theme="3" tint="-0.249977111117893"/>
      <name val="Verdana"/>
      <family val="2"/>
    </font>
    <font>
      <sz val="9"/>
      <name val="Verdana"/>
      <family val="2"/>
    </font>
  </fonts>
  <fills count="10">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4" tint="0.79998168889431442"/>
        <bgColor theme="4" tint="0.79998168889431442"/>
      </patternFill>
    </fill>
    <fill>
      <patternFill patternType="solid">
        <fgColor rgb="FFFFEC72"/>
        <bgColor indexed="64"/>
      </patternFill>
    </fill>
    <fill>
      <patternFill patternType="solid">
        <fgColor theme="4" tint="0.59999389629810485"/>
        <bgColor theme="4" tint="0.59999389629810485"/>
      </patternFill>
    </fill>
    <fill>
      <patternFill patternType="solid">
        <fgColor rgb="FFE7F0F9"/>
        <bgColor indexed="64"/>
      </patternFill>
    </fill>
    <fill>
      <patternFill patternType="solid">
        <fgColor rgb="FF92D050"/>
        <bgColor indexed="64"/>
      </patternFill>
    </fill>
    <fill>
      <patternFill patternType="solid">
        <fgColor theme="0" tint="-0.499984740745262"/>
        <bgColor indexed="64"/>
      </patternFill>
    </fill>
  </fills>
  <borders count="13">
    <border>
      <left/>
      <right/>
      <top/>
      <bottom/>
      <diagonal/>
    </border>
    <border>
      <left/>
      <right/>
      <top style="thin">
        <color theme="0"/>
      </top>
      <bottom style="thin">
        <color theme="0"/>
      </bottom>
      <diagonal/>
    </border>
    <border>
      <left style="thin">
        <color rgb="FFBCBDBC"/>
      </left>
      <right style="thin">
        <color rgb="FFBCBDBC"/>
      </right>
      <top style="thin">
        <color rgb="FFBCBDBC"/>
      </top>
      <bottom style="thin">
        <color rgb="FFBCBDBC"/>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0"/>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theme="0"/>
      </top>
      <bottom/>
      <diagonal/>
    </border>
    <border>
      <left/>
      <right style="thin">
        <color theme="0"/>
      </right>
      <top style="thin">
        <color theme="0"/>
      </top>
      <bottom/>
      <diagonal/>
    </border>
  </borders>
  <cellStyleXfs count="6">
    <xf numFmtId="0" fontId="0" fillId="0" borderId="0"/>
    <xf numFmtId="0" fontId="1" fillId="2" borderId="0" applyNumberFormat="0" applyBorder="0" applyAlignment="0" applyProtection="0"/>
    <xf numFmtId="0" fontId="2" fillId="3" borderId="0">
      <alignment vertical="center"/>
    </xf>
    <xf numFmtId="3" fontId="3" fillId="5" borderId="2" applyFont="0">
      <alignment horizontal="right" vertical="center"/>
      <protection locked="0"/>
    </xf>
    <xf numFmtId="43" fontId="1" fillId="0" borderId="0" applyFont="0" applyFill="0" applyBorder="0" applyAlignment="0" applyProtection="0"/>
    <xf numFmtId="9" fontId="1" fillId="0" borderId="0" applyFont="0" applyFill="0" applyBorder="0" applyAlignment="0" applyProtection="0"/>
  </cellStyleXfs>
  <cellXfs count="113">
    <xf numFmtId="0" fontId="0" fillId="0" borderId="0" xfId="0"/>
    <xf numFmtId="0" fontId="7" fillId="3" borderId="0" xfId="2" applyFont="1" applyFill="1" applyBorder="1" applyAlignment="1" applyProtection="1">
      <alignment vertical="center"/>
    </xf>
    <xf numFmtId="0" fontId="8" fillId="3" borderId="0" xfId="0" applyFont="1" applyFill="1" applyAlignment="1" applyProtection="1">
      <alignment horizontal="center"/>
    </xf>
    <xf numFmtId="0" fontId="9" fillId="4" borderId="1" xfId="0" applyFont="1" applyFill="1" applyBorder="1" applyAlignment="1" applyProtection="1">
      <alignment vertical="top" wrapText="1"/>
    </xf>
    <xf numFmtId="0" fontId="4" fillId="3" borderId="0" xfId="0" applyFont="1" applyFill="1" applyProtection="1"/>
    <xf numFmtId="0" fontId="5" fillId="3" borderId="0" xfId="0" applyFont="1" applyFill="1" applyProtection="1"/>
    <xf numFmtId="0" fontId="11" fillId="3" borderId="6" xfId="0" applyFont="1" applyFill="1" applyBorder="1" applyProtection="1"/>
    <xf numFmtId="0" fontId="4" fillId="0" borderId="0" xfId="0" applyFont="1" applyProtection="1"/>
    <xf numFmtId="0" fontId="10" fillId="3" borderId="5" xfId="1" applyFont="1" applyFill="1" applyBorder="1" applyProtection="1"/>
    <xf numFmtId="0" fontId="8" fillId="3" borderId="0" xfId="0" applyFont="1" applyFill="1" applyAlignment="1" applyProtection="1">
      <alignment horizontal="center" wrapText="1"/>
    </xf>
    <xf numFmtId="0" fontId="4" fillId="0" borderId="0" xfId="0" applyFont="1" applyFill="1" applyProtection="1"/>
    <xf numFmtId="0" fontId="6" fillId="0" borderId="0" xfId="0" applyFont="1" applyFill="1" applyBorder="1" applyProtection="1"/>
    <xf numFmtId="0" fontId="9" fillId="0" borderId="0" xfId="0" applyFont="1" applyFill="1" applyBorder="1" applyAlignment="1" applyProtection="1">
      <alignment vertical="center"/>
    </xf>
    <xf numFmtId="0" fontId="10" fillId="3" borderId="0" xfId="1" applyFont="1" applyFill="1" applyBorder="1" applyProtection="1"/>
    <xf numFmtId="0" fontId="9" fillId="4" borderId="0" xfId="0" applyFont="1" applyFill="1" applyBorder="1" applyAlignment="1" applyProtection="1">
      <alignment vertical="top" wrapText="1"/>
    </xf>
    <xf numFmtId="0" fontId="9" fillId="0" borderId="0" xfId="0" applyFont="1" applyFill="1" applyAlignment="1" applyProtection="1">
      <alignment horizontal="right" vertical="top"/>
    </xf>
    <xf numFmtId="0" fontId="4" fillId="0" borderId="0" xfId="0" applyFont="1" applyFill="1" applyAlignment="1" applyProtection="1">
      <alignment horizontal="right" vertical="top"/>
    </xf>
    <xf numFmtId="0" fontId="14" fillId="4" borderId="1" xfId="0" applyFont="1" applyFill="1" applyBorder="1" applyAlignment="1" applyProtection="1">
      <alignment vertical="top" wrapText="1"/>
    </xf>
    <xf numFmtId="0" fontId="0" fillId="8" borderId="0" xfId="0" applyFill="1"/>
    <xf numFmtId="3" fontId="9" fillId="7" borderId="3" xfId="3" applyFont="1" applyFill="1" applyBorder="1" applyAlignment="1" applyProtection="1">
      <alignment horizontal="center" vertical="top"/>
      <protection locked="0"/>
    </xf>
    <xf numFmtId="0" fontId="9" fillId="4" borderId="1" xfId="0" applyFont="1" applyFill="1" applyBorder="1" applyAlignment="1" applyProtection="1">
      <alignment vertical="top"/>
    </xf>
    <xf numFmtId="0" fontId="10" fillId="6" borderId="1" xfId="0" applyFont="1" applyFill="1" applyBorder="1" applyAlignment="1" applyProtection="1">
      <alignment vertical="top"/>
    </xf>
    <xf numFmtId="0" fontId="9" fillId="8" borderId="0" xfId="0" applyFont="1" applyFill="1" applyBorder="1" applyAlignment="1" applyProtection="1">
      <alignment vertical="top"/>
    </xf>
    <xf numFmtId="0" fontId="9" fillId="8" borderId="0" xfId="0" applyFont="1" applyFill="1" applyBorder="1" applyAlignment="1" applyProtection="1">
      <alignment vertical="center"/>
    </xf>
    <xf numFmtId="0" fontId="0" fillId="0" borderId="0" xfId="0" applyAlignment="1">
      <alignment wrapText="1"/>
    </xf>
    <xf numFmtId="0" fontId="9" fillId="0" borderId="0" xfId="0" applyFont="1" applyFill="1" applyAlignment="1" applyProtection="1">
      <alignment vertical="top"/>
    </xf>
    <xf numFmtId="0" fontId="9" fillId="0" borderId="4" xfId="0" applyFont="1" applyFill="1" applyBorder="1" applyAlignment="1" applyProtection="1">
      <alignment vertical="top" wrapText="1"/>
    </xf>
    <xf numFmtId="0" fontId="4" fillId="3" borderId="0" xfId="0" applyFont="1" applyFill="1" applyAlignment="1" applyProtection="1">
      <alignment wrapText="1"/>
    </xf>
    <xf numFmtId="0" fontId="4" fillId="3" borderId="0" xfId="0" applyFont="1" applyFill="1" applyAlignment="1" applyProtection="1">
      <alignment vertical="center" wrapText="1"/>
    </xf>
    <xf numFmtId="0" fontId="9" fillId="0" borderId="0" xfId="0" applyFont="1" applyFill="1" applyBorder="1" applyAlignment="1" applyProtection="1">
      <alignment vertical="center" wrapText="1"/>
    </xf>
    <xf numFmtId="0" fontId="4" fillId="0" borderId="0" xfId="0" applyFont="1" applyAlignment="1" applyProtection="1">
      <alignment wrapText="1"/>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4" fillId="0" borderId="0" xfId="0" applyFont="1" applyFill="1" applyAlignment="1" applyProtection="1">
      <alignment horizontal="right"/>
    </xf>
    <xf numFmtId="0" fontId="0" fillId="0" borderId="0" xfId="0" applyAlignment="1">
      <alignment vertical="top"/>
    </xf>
    <xf numFmtId="0" fontId="0" fillId="8" borderId="0" xfId="0" applyFill="1" applyAlignment="1">
      <alignment vertical="top"/>
    </xf>
    <xf numFmtId="0" fontId="10" fillId="6" borderId="1" xfId="0" applyFont="1" applyFill="1" applyBorder="1" applyAlignment="1" applyProtection="1">
      <alignment vertical="top" wrapText="1"/>
    </xf>
    <xf numFmtId="0" fontId="0" fillId="0" borderId="0" xfId="0" applyAlignment="1">
      <alignment horizontal="right"/>
    </xf>
    <xf numFmtId="0" fontId="9" fillId="0" borderId="0" xfId="0" applyFont="1" applyFill="1" applyBorder="1" applyAlignment="1" applyProtection="1">
      <alignment vertical="top" wrapText="1"/>
    </xf>
    <xf numFmtId="14" fontId="4" fillId="3" borderId="0" xfId="4" applyNumberFormat="1" applyFont="1" applyFill="1" applyProtection="1"/>
    <xf numFmtId="0" fontId="17" fillId="0" borderId="0" xfId="0" applyFont="1" applyAlignment="1" applyProtection="1">
      <alignment vertical="center"/>
    </xf>
    <xf numFmtId="0" fontId="19" fillId="0" borderId="0" xfId="0" applyFont="1" applyProtection="1"/>
    <xf numFmtId="0" fontId="9" fillId="0" borderId="0" xfId="0" applyFont="1" applyFill="1" applyBorder="1" applyAlignment="1" applyProtection="1">
      <alignment horizontal="center" vertical="top"/>
      <protection locked="0"/>
    </xf>
    <xf numFmtId="0" fontId="20" fillId="9" borderId="9" xfId="0" applyFont="1" applyFill="1" applyBorder="1" applyAlignment="1">
      <alignment horizontal="center" vertical="center" wrapText="1"/>
    </xf>
    <xf numFmtId="0" fontId="21" fillId="9" borderId="1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0" xfId="0" applyFont="1" applyFill="1" applyBorder="1" applyAlignment="1">
      <alignment horizontal="left" vertical="center" wrapText="1"/>
    </xf>
    <xf numFmtId="0" fontId="22" fillId="3" borderId="10" xfId="0" applyFont="1" applyFill="1" applyBorder="1" applyAlignment="1">
      <alignment horizontal="center" vertical="center"/>
    </xf>
    <xf numFmtId="0" fontId="22" fillId="3" borderId="10"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2" fillId="3" borderId="10" xfId="0" quotePrefix="1" applyFont="1" applyFill="1" applyBorder="1" applyAlignment="1">
      <alignment horizontal="left" vertical="center" wrapText="1"/>
    </xf>
    <xf numFmtId="0" fontId="18" fillId="0" borderId="0" xfId="0" applyFont="1" applyAlignment="1">
      <alignment vertical="top" wrapText="1"/>
    </xf>
    <xf numFmtId="0" fontId="17" fillId="0" borderId="0" xfId="0" applyFont="1" applyAlignment="1">
      <alignment vertical="top" wrapText="1"/>
    </xf>
    <xf numFmtId="0" fontId="16" fillId="0" borderId="0" xfId="0" applyFont="1" applyAlignment="1">
      <alignment vertical="top" wrapText="1"/>
    </xf>
    <xf numFmtId="0" fontId="16" fillId="0" borderId="0" xfId="0" applyFont="1" applyAlignment="1">
      <alignment horizontal="left" vertical="top" wrapText="1"/>
    </xf>
    <xf numFmtId="0" fontId="10" fillId="0" borderId="0" xfId="0" applyFont="1" applyAlignment="1">
      <alignment vertical="top" wrapText="1"/>
    </xf>
    <xf numFmtId="0" fontId="15" fillId="0" borderId="0" xfId="0" applyFont="1" applyAlignment="1">
      <alignment vertical="top" wrapText="1"/>
    </xf>
    <xf numFmtId="0" fontId="0" fillId="0" borderId="0" xfId="0" applyAlignment="1">
      <alignment vertical="top" wrapText="1"/>
    </xf>
    <xf numFmtId="0" fontId="10" fillId="0" borderId="5" xfId="1" applyFont="1" applyFill="1" applyBorder="1" applyProtection="1"/>
    <xf numFmtId="0" fontId="9" fillId="0" borderId="0" xfId="0" applyFont="1" applyFill="1" applyAlignment="1" applyProtection="1">
      <alignment horizontal="right" vertical="top" wrapText="1"/>
    </xf>
    <xf numFmtId="0" fontId="25" fillId="0" borderId="0" xfId="0" applyFont="1" applyFill="1" applyAlignment="1" applyProtection="1">
      <alignment horizontal="right" vertical="top"/>
    </xf>
    <xf numFmtId="0" fontId="26" fillId="3" borderId="0" xfId="0" applyFont="1" applyFill="1" applyProtection="1"/>
    <xf numFmtId="0" fontId="6" fillId="3" borderId="0" xfId="0" applyFont="1" applyFill="1" applyProtection="1"/>
    <xf numFmtId="0" fontId="9" fillId="4" borderId="1" xfId="0" applyFont="1" applyFill="1" applyBorder="1" applyAlignment="1" applyProtection="1">
      <alignment horizontal="left" vertical="top" wrapText="1"/>
    </xf>
    <xf numFmtId="49" fontId="9" fillId="3" borderId="0" xfId="0" applyNumberFormat="1" applyFont="1" applyFill="1" applyAlignment="1" applyProtection="1">
      <alignment vertical="center" wrapText="1"/>
    </xf>
    <xf numFmtId="0" fontId="9" fillId="3" borderId="0" xfId="0" applyFont="1" applyFill="1" applyProtection="1"/>
    <xf numFmtId="0" fontId="9" fillId="0" borderId="4" xfId="0" applyFont="1" applyFill="1" applyBorder="1" applyAlignment="1" applyProtection="1">
      <alignment vertical="center"/>
    </xf>
    <xf numFmtId="9" fontId="0" fillId="8" borderId="0" xfId="5" quotePrefix="1" applyFont="1" applyFill="1" applyAlignment="1">
      <alignment horizontal="left"/>
    </xf>
    <xf numFmtId="0" fontId="4" fillId="3" borderId="0" xfId="0" applyFont="1" applyFill="1" applyProtection="1">
      <protection locked="0"/>
    </xf>
    <xf numFmtId="14" fontId="12" fillId="3" borderId="0" xfId="0" applyNumberFormat="1" applyFont="1" applyFill="1" applyBorder="1" applyProtection="1">
      <protection locked="0"/>
    </xf>
    <xf numFmtId="0" fontId="4" fillId="3" borderId="0" xfId="0" applyFont="1" applyFill="1" applyAlignment="1" applyProtection="1">
      <alignment vertical="center"/>
      <protection locked="0"/>
    </xf>
    <xf numFmtId="0" fontId="8" fillId="3" borderId="8" xfId="0" applyFont="1" applyFill="1" applyBorder="1" applyAlignment="1" applyProtection="1">
      <alignment horizontal="center"/>
      <protection locked="0"/>
    </xf>
    <xf numFmtId="0" fontId="9" fillId="0" borderId="0" xfId="0" applyFont="1" applyFill="1" applyAlignment="1" applyProtection="1">
      <alignment horizontal="right" vertical="top"/>
      <protection locked="0"/>
    </xf>
    <xf numFmtId="0" fontId="9" fillId="0" borderId="0" xfId="0" applyFont="1" applyFill="1" applyBorder="1" applyAlignment="1" applyProtection="1">
      <alignment vertical="top"/>
      <protection locked="0"/>
    </xf>
    <xf numFmtId="0" fontId="9" fillId="0" borderId="0" xfId="0" applyFont="1" applyFill="1" applyBorder="1" applyAlignment="1" applyProtection="1">
      <alignment vertical="center"/>
      <protection locked="0"/>
    </xf>
    <xf numFmtId="0" fontId="8" fillId="3" borderId="0" xfId="0" applyFont="1" applyFill="1" applyBorder="1" applyAlignment="1" applyProtection="1">
      <alignment horizontal="center"/>
      <protection locked="0"/>
    </xf>
    <xf numFmtId="0" fontId="9" fillId="3" borderId="0" xfId="0" applyFont="1" applyFill="1" applyAlignment="1" applyProtection="1">
      <alignment horizontal="center"/>
      <protection locked="0"/>
    </xf>
    <xf numFmtId="0" fontId="8" fillId="3" borderId="0" xfId="0" applyFont="1" applyFill="1" applyBorder="1" applyAlignment="1" applyProtection="1">
      <alignment horizontal="center" wrapText="1"/>
      <protection locked="0"/>
    </xf>
    <xf numFmtId="0" fontId="8" fillId="3" borderId="0" xfId="0" applyFont="1" applyFill="1" applyAlignment="1" applyProtection="1">
      <alignment horizontal="center" wrapText="1"/>
      <protection locked="0"/>
    </xf>
    <xf numFmtId="0" fontId="4" fillId="0" borderId="0" xfId="0" applyFont="1" applyFill="1" applyAlignment="1" applyProtection="1">
      <alignment horizontal="right"/>
      <protection locked="0"/>
    </xf>
    <xf numFmtId="0" fontId="4" fillId="0" borderId="0" xfId="0" applyFont="1" applyProtection="1">
      <protection locked="0"/>
    </xf>
    <xf numFmtId="0" fontId="0" fillId="8" borderId="0" xfId="0" applyFill="1" applyAlignment="1">
      <alignment horizontal="right"/>
    </xf>
    <xf numFmtId="9" fontId="0" fillId="8" borderId="0" xfId="0" quotePrefix="1" applyNumberFormat="1" applyFill="1"/>
    <xf numFmtId="0" fontId="4" fillId="0" borderId="0" xfId="0" applyFont="1" applyFill="1" applyProtection="1">
      <protection locked="0"/>
    </xf>
    <xf numFmtId="0" fontId="8" fillId="3" borderId="8" xfId="0" applyFont="1" applyFill="1" applyBorder="1" applyAlignment="1" applyProtection="1">
      <alignment horizontal="center"/>
      <protection locked="0"/>
    </xf>
    <xf numFmtId="3" fontId="9" fillId="7" borderId="4" xfId="3" applyFont="1" applyFill="1" applyBorder="1" applyAlignment="1" applyProtection="1">
      <alignment horizontal="center" vertical="top" wrapText="1"/>
      <protection locked="0"/>
    </xf>
    <xf numFmtId="3" fontId="9" fillId="7" borderId="1" xfId="3" applyFont="1" applyFill="1" applyBorder="1" applyAlignment="1" applyProtection="1">
      <alignment horizontal="center" vertical="top" wrapText="1"/>
      <protection locked="0"/>
    </xf>
    <xf numFmtId="3" fontId="9" fillId="7" borderId="5" xfId="3" applyFont="1" applyFill="1" applyBorder="1" applyAlignment="1" applyProtection="1">
      <alignment horizontal="center" vertical="top" wrapText="1"/>
      <protection locked="0"/>
    </xf>
    <xf numFmtId="3" fontId="9" fillId="7" borderId="11" xfId="3" applyFont="1" applyFill="1" applyBorder="1" applyAlignment="1" applyProtection="1">
      <alignment horizontal="center" vertical="top" wrapText="1"/>
      <protection locked="0"/>
    </xf>
    <xf numFmtId="14" fontId="9" fillId="7" borderId="4" xfId="3" applyNumberFormat="1" applyFont="1" applyFill="1" applyBorder="1" applyAlignment="1" applyProtection="1">
      <alignment horizontal="center" vertical="top" wrapText="1"/>
      <protection locked="0"/>
    </xf>
    <xf numFmtId="14" fontId="9" fillId="7" borderId="1" xfId="3" applyNumberFormat="1" applyFont="1" applyFill="1" applyBorder="1" applyAlignment="1" applyProtection="1">
      <alignment horizontal="center" vertical="top" wrapText="1"/>
      <protection locked="0"/>
    </xf>
    <xf numFmtId="14" fontId="9" fillId="7" borderId="5" xfId="3" applyNumberFormat="1" applyFont="1" applyFill="1" applyBorder="1" applyAlignment="1" applyProtection="1">
      <alignment horizontal="center" vertical="top" wrapText="1"/>
      <protection locked="0"/>
    </xf>
    <xf numFmtId="3" fontId="9" fillId="7" borderId="1" xfId="3" applyFont="1" applyFill="1" applyBorder="1" applyAlignment="1" applyProtection="1">
      <alignment horizontal="center" vertical="top"/>
      <protection locked="0"/>
    </xf>
    <xf numFmtId="3" fontId="9" fillId="7" borderId="5" xfId="3" applyFont="1" applyFill="1" applyBorder="1" applyAlignment="1" applyProtection="1">
      <alignment horizontal="center" vertical="top"/>
      <protection locked="0"/>
    </xf>
    <xf numFmtId="0" fontId="8" fillId="3" borderId="8" xfId="0" applyFont="1" applyFill="1" applyBorder="1" applyAlignment="1" applyProtection="1">
      <alignment horizontal="center" wrapText="1"/>
      <protection locked="0"/>
    </xf>
    <xf numFmtId="3" fontId="9" fillId="7" borderId="4" xfId="3" applyFont="1" applyFill="1" applyBorder="1" applyAlignment="1" applyProtection="1">
      <alignment horizontal="center" vertical="top"/>
      <protection locked="0"/>
    </xf>
    <xf numFmtId="14" fontId="12" fillId="3" borderId="9" xfId="0" applyNumberFormat="1" applyFont="1" applyFill="1" applyBorder="1" applyAlignment="1" applyProtection="1">
      <alignment horizontal="center"/>
      <protection locked="0"/>
    </xf>
    <xf numFmtId="14" fontId="12" fillId="3" borderId="7" xfId="0" applyNumberFormat="1" applyFont="1" applyFill="1" applyBorder="1" applyAlignment="1" applyProtection="1">
      <alignment horizontal="center"/>
      <protection locked="0"/>
    </xf>
    <xf numFmtId="0" fontId="9" fillId="7" borderId="4" xfId="3" applyNumberFormat="1" applyFont="1" applyFill="1" applyBorder="1" applyAlignment="1" applyProtection="1">
      <alignment horizontal="center" vertical="top"/>
      <protection locked="0"/>
    </xf>
    <xf numFmtId="0" fontId="9" fillId="7" borderId="1" xfId="3" applyNumberFormat="1" applyFont="1" applyFill="1" applyBorder="1" applyAlignment="1" applyProtection="1">
      <alignment horizontal="center" vertical="top"/>
      <protection locked="0"/>
    </xf>
    <xf numFmtId="0" fontId="9" fillId="7" borderId="5" xfId="3" applyNumberFormat="1" applyFont="1" applyFill="1" applyBorder="1" applyAlignment="1" applyProtection="1">
      <alignment horizontal="center" vertical="top"/>
      <protection locked="0"/>
    </xf>
    <xf numFmtId="49" fontId="9" fillId="7" borderId="4" xfId="3" quotePrefix="1" applyNumberFormat="1" applyFont="1" applyFill="1" applyBorder="1" applyAlignment="1" applyProtection="1">
      <alignment horizontal="center" vertical="top"/>
      <protection locked="0"/>
    </xf>
    <xf numFmtId="49" fontId="9" fillId="7" borderId="1" xfId="3" applyNumberFormat="1" applyFont="1" applyFill="1" applyBorder="1" applyAlignment="1" applyProtection="1">
      <alignment horizontal="center" vertical="top"/>
      <protection locked="0"/>
    </xf>
    <xf numFmtId="49" fontId="9" fillId="7" borderId="5" xfId="3" applyNumberFormat="1" applyFont="1" applyFill="1" applyBorder="1" applyAlignment="1" applyProtection="1">
      <alignment horizontal="center" vertical="top"/>
      <protection locked="0"/>
    </xf>
    <xf numFmtId="0" fontId="9" fillId="0" borderId="0" xfId="0" applyFont="1" applyFill="1" applyAlignment="1" applyProtection="1">
      <alignment horizontal="center" vertical="top"/>
      <protection locked="0"/>
    </xf>
    <xf numFmtId="1" fontId="9" fillId="7" borderId="4" xfId="3" applyNumberFormat="1" applyFont="1" applyFill="1" applyBorder="1" applyAlignment="1" applyProtection="1">
      <alignment horizontal="center" vertical="center"/>
      <protection locked="0"/>
    </xf>
    <xf numFmtId="1" fontId="9" fillId="7" borderId="1" xfId="3" applyNumberFormat="1" applyFont="1" applyFill="1" applyBorder="1" applyAlignment="1" applyProtection="1">
      <alignment horizontal="center" vertical="center"/>
      <protection locked="0"/>
    </xf>
    <xf numFmtId="1" fontId="9" fillId="7" borderId="5" xfId="3" applyNumberFormat="1" applyFont="1" applyFill="1" applyBorder="1" applyAlignment="1" applyProtection="1">
      <alignment horizontal="center" vertical="center"/>
      <protection locked="0"/>
    </xf>
    <xf numFmtId="3" fontId="9" fillId="7" borderId="4" xfId="3" applyFont="1" applyFill="1" applyBorder="1" applyAlignment="1" applyProtection="1">
      <alignment horizontal="center" vertical="center"/>
      <protection locked="0"/>
    </xf>
    <xf numFmtId="3" fontId="9" fillId="7" borderId="1" xfId="3" applyFont="1" applyFill="1" applyBorder="1" applyAlignment="1" applyProtection="1">
      <alignment horizontal="center" vertical="center"/>
      <protection locked="0"/>
    </xf>
    <xf numFmtId="3" fontId="9" fillId="7" borderId="5" xfId="3" applyFont="1" applyFill="1" applyBorder="1" applyAlignment="1" applyProtection="1">
      <alignment horizontal="center" vertical="center"/>
      <protection locked="0"/>
    </xf>
    <xf numFmtId="14" fontId="9" fillId="7" borderId="11" xfId="3" applyNumberFormat="1" applyFont="1" applyFill="1" applyBorder="1" applyAlignment="1" applyProtection="1">
      <alignment horizontal="center" vertical="top" wrapText="1"/>
      <protection locked="0"/>
    </xf>
    <xf numFmtId="14" fontId="9" fillId="7" borderId="12" xfId="3" applyNumberFormat="1" applyFont="1" applyFill="1" applyBorder="1" applyAlignment="1" applyProtection="1">
      <alignment horizontal="center" vertical="top" wrapText="1"/>
      <protection locked="0"/>
    </xf>
  </cellXfs>
  <cellStyles count="6">
    <cellStyle name="20% - Accent6" xfId="1" builtinId="50"/>
    <cellStyle name="inputExposure" xfId="3" xr:uid="{00000000-0005-0000-0000-000001000000}"/>
    <cellStyle name="Komma" xfId="4" builtinId="3"/>
    <cellStyle name="Normal 3" xfId="2" xr:uid="{00000000-0005-0000-0000-000003000000}"/>
    <cellStyle name="Procent" xfId="5" builtinId="5"/>
    <cellStyle name="Standaard" xfId="0" builtinId="0"/>
  </cellStyles>
  <dxfs count="10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7F0F9"/>
      <color rgb="FFD4E5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0</xdr:row>
      <xdr:rowOff>19050</xdr:rowOff>
    </xdr:from>
    <xdr:to>
      <xdr:col>1</xdr:col>
      <xdr:colOff>2506839</xdr:colOff>
      <xdr:row>5</xdr:row>
      <xdr:rowOff>57454</xdr:rowOff>
    </xdr:to>
    <xdr:pic>
      <xdr:nvPicPr>
        <xdr:cNvPr id="2" name="Picture 1" title="DNB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23875" y="19050"/>
          <a:ext cx="2486025" cy="9432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B2187.DNB.000\AppData\Local\Microsoft\Windows\INetCache\Content.Outlook\OHY490BM\Vragenlijst_integriteit_pensioenfondsen_2020_NL_versie%200.1_L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leiding "/>
      <sheetName val="PSF 2019 vragen integriteitstz."/>
      <sheetName val="Achtergrond"/>
      <sheetName val="Lists"/>
    </sheetNames>
    <sheetDataSet>
      <sheetData sheetId="0" refreshError="1"/>
      <sheetData sheetId="1" refreshError="1"/>
      <sheetData sheetId="2" refreshError="1"/>
      <sheetData sheetId="3"/>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20irap@dnb.n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39"/>
  <sheetViews>
    <sheetView tabSelected="1" workbookViewId="0">
      <selection activeCell="A5" sqref="A5"/>
    </sheetView>
  </sheetViews>
  <sheetFormatPr defaultRowHeight="15" x14ac:dyDescent="0.25"/>
  <cols>
    <col min="1" max="1" width="95.42578125" style="57" customWidth="1"/>
    <col min="2" max="2" width="23" customWidth="1"/>
  </cols>
  <sheetData>
    <row r="1" spans="1:1" x14ac:dyDescent="0.25">
      <c r="A1" s="51" t="s">
        <v>464</v>
      </c>
    </row>
    <row r="2" spans="1:1" x14ac:dyDescent="0.25">
      <c r="A2" s="52" t="s">
        <v>27</v>
      </c>
    </row>
    <row r="4" spans="1:1" x14ac:dyDescent="0.25">
      <c r="A4" s="52" t="s">
        <v>28</v>
      </c>
    </row>
    <row r="5" spans="1:1" ht="41.45" customHeight="1" x14ac:dyDescent="0.25">
      <c r="A5" s="53" t="s">
        <v>461</v>
      </c>
    </row>
    <row r="6" spans="1:1" x14ac:dyDescent="0.25">
      <c r="A6" s="53" t="s">
        <v>29</v>
      </c>
    </row>
    <row r="8" spans="1:1" x14ac:dyDescent="0.25">
      <c r="A8" s="52" t="s">
        <v>30</v>
      </c>
    </row>
    <row r="9" spans="1:1" ht="51.6" customHeight="1" x14ac:dyDescent="0.25">
      <c r="A9" s="53" t="s">
        <v>243</v>
      </c>
    </row>
    <row r="11" spans="1:1" x14ac:dyDescent="0.25">
      <c r="A11" s="52" t="s">
        <v>31</v>
      </c>
    </row>
    <row r="12" spans="1:1" ht="51.95" customHeight="1" x14ac:dyDescent="0.25">
      <c r="A12" s="53" t="s">
        <v>425</v>
      </c>
    </row>
    <row r="14" spans="1:1" x14ac:dyDescent="0.25">
      <c r="A14" s="52" t="s">
        <v>32</v>
      </c>
    </row>
    <row r="15" spans="1:1" ht="24" x14ac:dyDescent="0.25">
      <c r="A15" s="53" t="s">
        <v>244</v>
      </c>
    </row>
    <row r="16" spans="1:1" ht="24" x14ac:dyDescent="0.25">
      <c r="A16" s="54" t="s">
        <v>69</v>
      </c>
    </row>
    <row r="17" spans="1:1" ht="24" x14ac:dyDescent="0.25">
      <c r="A17" s="54" t="s">
        <v>486</v>
      </c>
    </row>
    <row r="19" spans="1:1" x14ac:dyDescent="0.25">
      <c r="A19" s="52" t="s">
        <v>33</v>
      </c>
    </row>
    <row r="20" spans="1:1" ht="49.5" customHeight="1" x14ac:dyDescent="0.25">
      <c r="A20" s="53" t="s">
        <v>245</v>
      </c>
    </row>
    <row r="21" spans="1:1" ht="27.75" customHeight="1" x14ac:dyDescent="0.25">
      <c r="A21" s="53" t="s">
        <v>190</v>
      </c>
    </row>
    <row r="22" spans="1:1" x14ac:dyDescent="0.25">
      <c r="A22" s="53" t="s">
        <v>42</v>
      </c>
    </row>
    <row r="23" spans="1:1" x14ac:dyDescent="0.25">
      <c r="A23" s="53" t="s">
        <v>36</v>
      </c>
    </row>
    <row r="24" spans="1:1" ht="26.25" customHeight="1" x14ac:dyDescent="0.25">
      <c r="A24" s="53" t="s">
        <v>426</v>
      </c>
    </row>
    <row r="25" spans="1:1" ht="24" x14ac:dyDescent="0.25">
      <c r="A25" s="53" t="s">
        <v>37</v>
      </c>
    </row>
    <row r="26" spans="1:1" x14ac:dyDescent="0.25">
      <c r="A26" s="53" t="s">
        <v>204</v>
      </c>
    </row>
    <row r="28" spans="1:1" x14ac:dyDescent="0.25">
      <c r="A28" s="52" t="s">
        <v>38</v>
      </c>
    </row>
    <row r="29" spans="1:1" ht="42" customHeight="1" x14ac:dyDescent="0.25">
      <c r="A29" s="53" t="s">
        <v>246</v>
      </c>
    </row>
    <row r="31" spans="1:1" x14ac:dyDescent="0.25">
      <c r="A31" s="52" t="s">
        <v>462</v>
      </c>
    </row>
    <row r="32" spans="1:1" ht="42" customHeight="1" x14ac:dyDescent="0.25">
      <c r="A32" s="53" t="s">
        <v>34</v>
      </c>
    </row>
    <row r="33" spans="1:1" x14ac:dyDescent="0.25">
      <c r="A33" s="53"/>
    </row>
    <row r="34" spans="1:1" x14ac:dyDescent="0.25">
      <c r="A34" s="53" t="s">
        <v>35</v>
      </c>
    </row>
    <row r="36" spans="1:1" x14ac:dyDescent="0.25">
      <c r="A36" s="53"/>
    </row>
    <row r="37" spans="1:1" x14ac:dyDescent="0.25">
      <c r="A37" s="55"/>
    </row>
    <row r="39" spans="1:1" x14ac:dyDescent="0.25">
      <c r="A39" s="56"/>
    </row>
  </sheetData>
  <sheetProtection sheet="1" objects="1" scenarios="1" formatRows="0"/>
  <hyperlinks>
    <hyperlink ref="A32" r:id="rId1" display="mailto:%20irap@dnb.nl" xr:uid="{00000000-0004-0000-0000-000000000000}"/>
  </hyperlinks>
  <pageMargins left="0.7" right="0.7" top="0.75" bottom="0.75" header="0.3" footer="0.3"/>
  <pageSetup paperSize="9" scale="9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E352"/>
  <sheetViews>
    <sheetView showGridLines="0" showRuler="0" showWhiteSpace="0" zoomScale="90" zoomScaleNormal="90" workbookViewId="0">
      <selection activeCell="G5" sqref="G5"/>
    </sheetView>
  </sheetViews>
  <sheetFormatPr defaultColWidth="0.5703125" defaultRowHeight="14.25" x14ac:dyDescent="0.2"/>
  <cols>
    <col min="1" max="1" width="5.42578125" style="10" customWidth="1"/>
    <col min="2" max="2" width="83.140625" style="7" customWidth="1"/>
    <col min="3" max="4" width="15.140625" style="80" customWidth="1"/>
    <col min="5" max="5" width="16.28515625" style="80" customWidth="1"/>
    <col min="6" max="6" width="17.5703125" style="80" customWidth="1"/>
    <col min="7" max="7" width="46.28515625" style="30" customWidth="1"/>
    <col min="8" max="8" width="34.140625" style="4" customWidth="1"/>
    <col min="9" max="9" width="24" style="4" customWidth="1"/>
    <col min="10" max="28" width="0.140625" style="4" customWidth="1"/>
    <col min="29" max="29" width="1" style="4" customWidth="1"/>
    <col min="30" max="57" width="0.140625" style="4" customWidth="1"/>
    <col min="58" max="61" width="0.140625" style="7" customWidth="1"/>
    <col min="62" max="16384" width="0.5703125" style="7"/>
  </cols>
  <sheetData>
    <row r="1" spans="1:8" s="4" customFormat="1" x14ac:dyDescent="0.2">
      <c r="A1" s="10"/>
      <c r="C1" s="68"/>
      <c r="D1" s="68"/>
      <c r="E1" s="68"/>
      <c r="F1" s="68"/>
      <c r="G1" s="27"/>
    </row>
    <row r="2" spans="1:8" s="4" customFormat="1" x14ac:dyDescent="0.2">
      <c r="A2" s="10"/>
      <c r="C2" s="68"/>
      <c r="D2" s="68"/>
      <c r="E2" s="68"/>
      <c r="F2" s="68"/>
      <c r="G2" s="27"/>
    </row>
    <row r="3" spans="1:8" s="4" customFormat="1" x14ac:dyDescent="0.2">
      <c r="A3" s="10"/>
      <c r="C3" s="68"/>
      <c r="D3" s="68"/>
      <c r="E3" s="68"/>
      <c r="F3" s="68"/>
      <c r="G3" s="27"/>
    </row>
    <row r="4" spans="1:8" s="4" customFormat="1" x14ac:dyDescent="0.2">
      <c r="A4" s="10"/>
      <c r="C4" s="68"/>
      <c r="D4" s="68"/>
      <c r="E4" s="68"/>
      <c r="F4" s="68"/>
      <c r="G4" s="27"/>
    </row>
    <row r="5" spans="1:8" s="4" customFormat="1" x14ac:dyDescent="0.2">
      <c r="A5" s="10"/>
      <c r="C5" s="68"/>
      <c r="D5" s="68"/>
      <c r="E5" s="68"/>
      <c r="F5" s="68"/>
      <c r="G5" s="27"/>
    </row>
    <row r="6" spans="1:8" s="4" customFormat="1" ht="8.25" customHeight="1" x14ac:dyDescent="0.2">
      <c r="A6" s="10"/>
      <c r="C6" s="68"/>
      <c r="D6" s="68"/>
      <c r="E6" s="68"/>
      <c r="F6" s="68"/>
      <c r="G6" s="27"/>
    </row>
    <row r="7" spans="1:8" s="4" customFormat="1" x14ac:dyDescent="0.2">
      <c r="A7" s="10"/>
      <c r="B7" s="5" t="s">
        <v>460</v>
      </c>
      <c r="C7" s="68"/>
      <c r="D7" s="68"/>
      <c r="E7" s="68"/>
      <c r="F7" s="68"/>
      <c r="G7" s="27"/>
    </row>
    <row r="8" spans="1:8" s="4" customFormat="1" x14ac:dyDescent="0.2">
      <c r="A8" s="10"/>
      <c r="B8" s="6"/>
      <c r="C8" s="96"/>
      <c r="D8" s="97"/>
      <c r="E8" s="69"/>
      <c r="F8" s="69"/>
      <c r="G8" s="27"/>
    </row>
    <row r="9" spans="1:8" s="4" customFormat="1" x14ac:dyDescent="0.2">
      <c r="A9" s="10"/>
      <c r="B9" s="5"/>
      <c r="C9" s="68"/>
      <c r="D9" s="68"/>
      <c r="E9" s="68"/>
      <c r="F9" s="68"/>
      <c r="G9" s="27"/>
    </row>
    <row r="10" spans="1:8" s="4" customFormat="1" x14ac:dyDescent="0.2">
      <c r="A10" s="10"/>
      <c r="C10" s="68"/>
      <c r="D10" s="68"/>
      <c r="E10" s="68"/>
      <c r="F10" s="68"/>
      <c r="G10" s="27"/>
    </row>
    <row r="11" spans="1:8" s="4" customFormat="1" x14ac:dyDescent="0.2">
      <c r="A11" s="10"/>
      <c r="B11" s="1" t="s">
        <v>15</v>
      </c>
      <c r="C11" s="68"/>
      <c r="D11" s="68"/>
      <c r="E11" s="68"/>
      <c r="F11" s="68"/>
      <c r="G11" s="27"/>
    </row>
    <row r="12" spans="1:8" ht="13.9" customHeight="1" x14ac:dyDescent="0.2">
      <c r="A12" s="11"/>
      <c r="C12" s="84" t="s">
        <v>0</v>
      </c>
      <c r="D12" s="84"/>
      <c r="E12" s="84"/>
      <c r="F12" s="84"/>
      <c r="G12" s="9" t="s">
        <v>1</v>
      </c>
      <c r="H12" s="2"/>
    </row>
    <row r="13" spans="1:8" x14ac:dyDescent="0.2">
      <c r="A13" s="25">
        <v>1</v>
      </c>
      <c r="B13" s="21" t="s">
        <v>427</v>
      </c>
      <c r="C13" s="95"/>
      <c r="D13" s="92"/>
      <c r="E13" s="92"/>
      <c r="F13" s="93"/>
      <c r="G13" s="26" t="str">
        <f>IF(ISNONTEXT(C13),Lists!AX2,"")</f>
        <v>Voer de naam in van uw pensioenfonds</v>
      </c>
      <c r="H13" s="8"/>
    </row>
    <row r="14" spans="1:8" ht="13.5" customHeight="1" x14ac:dyDescent="0.2">
      <c r="A14" s="25">
        <v>2</v>
      </c>
      <c r="B14" s="20" t="s">
        <v>3</v>
      </c>
      <c r="C14" s="98"/>
      <c r="D14" s="99"/>
      <c r="E14" s="99"/>
      <c r="F14" s="100"/>
      <c r="G14" s="26" t="str">
        <f>IF(ISBLANK(C14),Lists!AX3,"")</f>
        <v>Voer het relatienummer in waaronder uw organisatie is geregistreerd bij DNB</v>
      </c>
      <c r="H14" s="8"/>
    </row>
    <row r="15" spans="1:8" ht="14.25" customHeight="1" x14ac:dyDescent="0.2">
      <c r="A15" s="25">
        <v>3</v>
      </c>
      <c r="B15" s="21" t="s">
        <v>4</v>
      </c>
      <c r="C15" s="101"/>
      <c r="D15" s="102"/>
      <c r="E15" s="102"/>
      <c r="F15" s="103"/>
      <c r="G15" s="26" t="str">
        <f>IF(ISNONTEXT(C15),Lists!AX17,"")</f>
        <v>Voer de naam in</v>
      </c>
      <c r="H15" s="8"/>
    </row>
    <row r="16" spans="1:8" ht="14.25" customHeight="1" x14ac:dyDescent="0.2">
      <c r="A16" s="25">
        <v>4</v>
      </c>
      <c r="B16" s="20" t="s">
        <v>6</v>
      </c>
      <c r="C16" s="95"/>
      <c r="D16" s="92"/>
      <c r="E16" s="92"/>
      <c r="F16" s="93"/>
      <c r="G16" s="26" t="str">
        <f>IF(ISNONTEXT(C16),Lists!AX4,"")</f>
        <v>Voer een functie in</v>
      </c>
      <c r="H16" s="8"/>
    </row>
    <row r="17" spans="1:8" ht="14.25" customHeight="1" x14ac:dyDescent="0.2">
      <c r="A17" s="25">
        <v>5</v>
      </c>
      <c r="B17" s="21" t="s">
        <v>5</v>
      </c>
      <c r="C17" s="95"/>
      <c r="D17" s="92"/>
      <c r="E17" s="92"/>
      <c r="F17" s="93"/>
      <c r="G17" s="26" t="str">
        <f>IF(ISNONTEXT(C17),Lists!AX5,"")</f>
        <v>Voer een afdeling in</v>
      </c>
      <c r="H17" s="8"/>
    </row>
    <row r="18" spans="1:8" ht="14.25" customHeight="1" x14ac:dyDescent="0.2">
      <c r="A18" s="25">
        <v>6</v>
      </c>
      <c r="B18" s="20" t="s">
        <v>40</v>
      </c>
      <c r="C18" s="101"/>
      <c r="D18" s="102"/>
      <c r="E18" s="102"/>
      <c r="F18" s="103"/>
      <c r="G18" s="26" t="str">
        <f>IF(NOT(ISNUMBER(SUBSTITUTE(SUBSTITUTE(SUBSTITUTE(SUBSTITUTE(C18," ",""),"-",""),"(",""),")","")+0)),Lists!AX6,"")</f>
        <v>Voer een telefoonnummer in</v>
      </c>
      <c r="H18" s="8"/>
    </row>
    <row r="19" spans="1:8" ht="14.25" customHeight="1" x14ac:dyDescent="0.2">
      <c r="A19" s="25">
        <v>7</v>
      </c>
      <c r="B19" s="21" t="s">
        <v>41</v>
      </c>
      <c r="C19" s="95"/>
      <c r="D19" s="92"/>
      <c r="E19" s="92"/>
      <c r="F19" s="93"/>
      <c r="G19" s="26" t="str">
        <f>IF(NOT(AND(NOT(ISERROR(VLOOKUP("*?@?*.??*",C19,1,FALSE))),ISERROR(FIND(" ",C19)))),Lists!AX7,"")</f>
        <v>Voer een e-mailadres in</v>
      </c>
      <c r="H19" s="13"/>
    </row>
    <row r="20" spans="1:8" ht="14.25" customHeight="1" x14ac:dyDescent="0.2">
      <c r="A20" s="25">
        <v>8</v>
      </c>
      <c r="B20" s="20" t="s">
        <v>241</v>
      </c>
      <c r="C20" s="95"/>
      <c r="D20" s="92"/>
      <c r="E20" s="92"/>
      <c r="F20" s="93"/>
      <c r="G20" s="26" t="str">
        <f>IF(ISNONTEXT(C20),Lists!AX17,"")</f>
        <v>Voer de naam in</v>
      </c>
      <c r="H20" s="8"/>
    </row>
    <row r="21" spans="1:8" s="10" customFormat="1" ht="14.25" customHeight="1" x14ac:dyDescent="0.2">
      <c r="A21" s="25">
        <v>9</v>
      </c>
      <c r="B21" s="21" t="s">
        <v>240</v>
      </c>
      <c r="C21" s="95"/>
      <c r="D21" s="92"/>
      <c r="E21" s="92"/>
      <c r="F21" s="93"/>
      <c r="G21" s="26" t="str">
        <f>IF(ISNONTEXT(C21),Lists!AX4,"")</f>
        <v>Voer een functie in</v>
      </c>
      <c r="H21" s="58"/>
    </row>
    <row r="22" spans="1:8" s="10" customFormat="1" ht="14.25" customHeight="1" x14ac:dyDescent="0.2">
      <c r="A22" s="25">
        <v>10</v>
      </c>
      <c r="B22" s="20" t="s">
        <v>242</v>
      </c>
      <c r="C22" s="95"/>
      <c r="D22" s="92"/>
      <c r="E22" s="92"/>
      <c r="F22" s="93"/>
      <c r="G22" s="26" t="str">
        <f>IF(ISNONTEXT(C22),Lists!AX5,"")</f>
        <v>Voer een afdeling in</v>
      </c>
      <c r="H22" s="58"/>
    </row>
    <row r="23" spans="1:8" ht="32.25" customHeight="1" x14ac:dyDescent="0.2">
      <c r="A23" s="25">
        <v>11</v>
      </c>
      <c r="B23" s="36" t="s">
        <v>94</v>
      </c>
      <c r="C23" s="85" t="s">
        <v>2</v>
      </c>
      <c r="D23" s="86"/>
      <c r="E23" s="86"/>
      <c r="F23" s="87"/>
      <c r="G23" s="26" t="str">
        <f>IF(OR(C23=Lists!$B$2,ISBLANK(C23)),Lists!AX8,"")</f>
        <v>Maak een keuze uit het drop-down menu</v>
      </c>
      <c r="H23" s="13"/>
    </row>
    <row r="24" spans="1:8" s="4" customFormat="1" x14ac:dyDescent="0.2">
      <c r="A24" s="10"/>
      <c r="C24" s="70"/>
      <c r="D24" s="70"/>
      <c r="E24" s="70"/>
      <c r="F24" s="70"/>
      <c r="G24" s="28"/>
    </row>
    <row r="25" spans="1:8" s="4" customFormat="1" x14ac:dyDescent="0.2">
      <c r="A25" s="10"/>
      <c r="C25" s="70"/>
      <c r="D25" s="70"/>
      <c r="E25" s="70"/>
      <c r="F25" s="70"/>
      <c r="G25" s="28"/>
    </row>
    <row r="26" spans="1:8" s="4" customFormat="1" x14ac:dyDescent="0.2">
      <c r="A26" s="10"/>
      <c r="C26" s="68"/>
      <c r="D26" s="68"/>
      <c r="E26" s="68"/>
      <c r="F26" s="68"/>
      <c r="G26" s="27"/>
    </row>
    <row r="27" spans="1:8" s="4" customFormat="1" x14ac:dyDescent="0.2">
      <c r="A27" s="10"/>
      <c r="B27" s="1" t="s">
        <v>61</v>
      </c>
      <c r="C27" s="70"/>
      <c r="D27" s="70"/>
      <c r="E27" s="70"/>
      <c r="F27" s="70"/>
      <c r="G27" s="28"/>
    </row>
    <row r="28" spans="1:8" s="4" customFormat="1" x14ac:dyDescent="0.2">
      <c r="A28" s="10"/>
      <c r="B28" s="1"/>
      <c r="C28" s="70"/>
      <c r="D28" s="70"/>
      <c r="E28" s="70"/>
      <c r="F28" s="70"/>
      <c r="G28" s="28"/>
    </row>
    <row r="29" spans="1:8" s="4" customFormat="1" x14ac:dyDescent="0.2">
      <c r="A29" s="10"/>
      <c r="B29" s="40" t="s">
        <v>45</v>
      </c>
      <c r="C29" s="70"/>
      <c r="D29" s="70"/>
      <c r="E29" s="70"/>
      <c r="F29" s="70"/>
      <c r="G29" s="28"/>
    </row>
    <row r="30" spans="1:8" s="4" customFormat="1" x14ac:dyDescent="0.2">
      <c r="A30" s="10"/>
      <c r="B30" s="1"/>
      <c r="C30" s="68"/>
      <c r="D30" s="71"/>
      <c r="E30" s="84"/>
      <c r="F30" s="84"/>
      <c r="G30" s="9"/>
    </row>
    <row r="31" spans="1:8" s="4" customFormat="1" ht="31.5" x14ac:dyDescent="0.2">
      <c r="A31" s="15">
        <v>12</v>
      </c>
      <c r="B31" s="3" t="s">
        <v>207</v>
      </c>
      <c r="C31" s="84" t="s">
        <v>0</v>
      </c>
      <c r="D31" s="84"/>
      <c r="E31" s="84"/>
      <c r="F31" s="84"/>
      <c r="G31" s="2" t="s">
        <v>1</v>
      </c>
      <c r="H31" s="15"/>
    </row>
    <row r="32" spans="1:8" s="4" customFormat="1" x14ac:dyDescent="0.2">
      <c r="A32" s="15" t="s">
        <v>77</v>
      </c>
      <c r="B32" s="3" t="s">
        <v>76</v>
      </c>
      <c r="C32" s="85" t="s">
        <v>2</v>
      </c>
      <c r="D32" s="86"/>
      <c r="E32" s="86"/>
      <c r="F32" s="87"/>
      <c r="G32" s="31" t="str">
        <f>IF(OR(C32=Lists!$B$2,ISBLANK(C32)),Lists!$AX$8,"")</f>
        <v>Maak een keuze uit het drop-down menu</v>
      </c>
    </row>
    <row r="33" spans="1:8" s="4" customFormat="1" ht="14.25" customHeight="1" x14ac:dyDescent="0.2">
      <c r="A33" s="15" t="s">
        <v>78</v>
      </c>
      <c r="B33" s="3" t="s">
        <v>95</v>
      </c>
      <c r="C33" s="85" t="s">
        <v>2</v>
      </c>
      <c r="D33" s="86"/>
      <c r="E33" s="86"/>
      <c r="F33" s="87"/>
      <c r="G33" s="31" t="str">
        <f>IF(OR(C33=Lists!$B$2,ISBLANK(C33)),Lists!$AX$8,"")</f>
        <v>Maak een keuze uit het drop-down menu</v>
      </c>
    </row>
    <row r="34" spans="1:8" s="4" customFormat="1" x14ac:dyDescent="0.2">
      <c r="A34" s="15" t="s">
        <v>79</v>
      </c>
      <c r="B34" s="3" t="s">
        <v>85</v>
      </c>
      <c r="C34" s="85" t="s">
        <v>2</v>
      </c>
      <c r="D34" s="86"/>
      <c r="E34" s="86"/>
      <c r="F34" s="87"/>
      <c r="G34" s="31" t="str">
        <f>IF(OR(C34=Lists!$B$2,ISBLANK(C34)),Lists!$AX$8,"")</f>
        <v>Maak een keuze uit het drop-down menu</v>
      </c>
    </row>
    <row r="35" spans="1:8" s="4" customFormat="1" x14ac:dyDescent="0.2">
      <c r="A35" s="15" t="s">
        <v>80</v>
      </c>
      <c r="B35" s="3" t="s">
        <v>92</v>
      </c>
      <c r="C35" s="85" t="s">
        <v>2</v>
      </c>
      <c r="D35" s="86"/>
      <c r="E35" s="86"/>
      <c r="F35" s="87"/>
      <c r="G35" s="31" t="str">
        <f>IF(OR(C35=Lists!$B$2,ISBLANK(C35)),Lists!$AX$8,"")</f>
        <v>Maak een keuze uit het drop-down menu</v>
      </c>
    </row>
    <row r="36" spans="1:8" s="4" customFormat="1" x14ac:dyDescent="0.2">
      <c r="A36" s="15" t="s">
        <v>81</v>
      </c>
      <c r="B36" s="3" t="s">
        <v>227</v>
      </c>
      <c r="C36" s="85" t="s">
        <v>2</v>
      </c>
      <c r="D36" s="86"/>
      <c r="E36" s="86"/>
      <c r="F36" s="87"/>
      <c r="G36" s="31" t="str">
        <f>IF(OR(C36=Lists!$B$2,ISBLANK(C36)),Lists!$AX$8,"")</f>
        <v>Maak een keuze uit het drop-down menu</v>
      </c>
    </row>
    <row r="37" spans="1:8" s="4" customFormat="1" x14ac:dyDescent="0.2">
      <c r="A37" s="15" t="s">
        <v>87</v>
      </c>
      <c r="B37" s="3" t="s">
        <v>247</v>
      </c>
      <c r="C37" s="85" t="s">
        <v>2</v>
      </c>
      <c r="D37" s="86"/>
      <c r="E37" s="86"/>
      <c r="F37" s="87"/>
      <c r="G37" s="31" t="str">
        <f>IF(OR(C37=Lists!$B$2,ISBLANK(C37)),Lists!$AX$8,"")</f>
        <v>Maak een keuze uit het drop-down menu</v>
      </c>
    </row>
    <row r="38" spans="1:8" s="4" customFormat="1" x14ac:dyDescent="0.2">
      <c r="A38" s="15" t="s">
        <v>88</v>
      </c>
      <c r="B38" s="3" t="s">
        <v>248</v>
      </c>
      <c r="C38" s="85" t="s">
        <v>2</v>
      </c>
      <c r="D38" s="86"/>
      <c r="E38" s="86"/>
      <c r="F38" s="87"/>
      <c r="G38" s="31" t="str">
        <f>IF(OR(C38=Lists!$B$2,ISBLANK(C38)),Lists!$AX$8,"")</f>
        <v>Maak een keuze uit het drop-down menu</v>
      </c>
    </row>
    <row r="39" spans="1:8" s="4" customFormat="1" x14ac:dyDescent="0.2">
      <c r="A39" s="15" t="s">
        <v>91</v>
      </c>
      <c r="B39" s="3" t="s">
        <v>249</v>
      </c>
      <c r="C39" s="85" t="s">
        <v>2</v>
      </c>
      <c r="D39" s="86"/>
      <c r="E39" s="86"/>
      <c r="F39" s="87"/>
      <c r="G39" s="31" t="str">
        <f>IF(OR(C39=Lists!$B$2,ISBLANK(C39)),Lists!$AX$8,"")</f>
        <v>Maak een keuze uit het drop-down menu</v>
      </c>
    </row>
    <row r="40" spans="1:8" s="4" customFormat="1" x14ac:dyDescent="0.2">
      <c r="A40" s="15"/>
      <c r="B40" s="15"/>
      <c r="C40" s="72"/>
      <c r="D40" s="72"/>
      <c r="E40" s="72"/>
      <c r="F40" s="72"/>
      <c r="G40" s="15"/>
      <c r="H40" s="15"/>
    </row>
    <row r="41" spans="1:8" s="4" customFormat="1" ht="31.5" x14ac:dyDescent="0.2">
      <c r="A41" s="15" t="s">
        <v>250</v>
      </c>
      <c r="B41" s="3" t="s">
        <v>452</v>
      </c>
      <c r="C41" s="85" t="s">
        <v>2</v>
      </c>
      <c r="D41" s="86"/>
      <c r="E41" s="86" t="s">
        <v>2</v>
      </c>
      <c r="F41" s="87"/>
      <c r="G41" s="31" t="str">
        <f>IF(OR(C41=Lists!$B$2,ISBLANK(C41)),Lists!$AX$8,"")</f>
        <v>Maak een keuze uit het drop-down menu</v>
      </c>
    </row>
    <row r="42" spans="1:8" s="4" customFormat="1" ht="21" x14ac:dyDescent="0.2">
      <c r="A42" s="15" t="s">
        <v>253</v>
      </c>
      <c r="B42" s="3" t="s">
        <v>251</v>
      </c>
      <c r="C42" s="85" t="s">
        <v>210</v>
      </c>
      <c r="D42" s="86"/>
      <c r="E42" s="86"/>
      <c r="F42" s="87"/>
      <c r="G42" s="31" t="str">
        <f>IF(C42=Lists!$J$2,Lists!$AX$14,"")</f>
        <v>Geef (optioneel) een toelichting op uw antwoorden bij 12.f/g/h</v>
      </c>
    </row>
    <row r="43" spans="1:8" s="4" customFormat="1" ht="61.5" customHeight="1" x14ac:dyDescent="0.2">
      <c r="A43" s="15"/>
      <c r="B43" s="17" t="s">
        <v>252</v>
      </c>
      <c r="C43" s="73"/>
      <c r="D43" s="73"/>
      <c r="E43" s="73"/>
      <c r="F43" s="73"/>
      <c r="G43" s="32"/>
    </row>
    <row r="44" spans="1:8" s="4" customFormat="1" x14ac:dyDescent="0.2">
      <c r="A44" s="32"/>
      <c r="B44" s="32"/>
      <c r="C44" s="73"/>
      <c r="D44" s="73"/>
      <c r="E44" s="73"/>
      <c r="F44" s="73"/>
      <c r="G44" s="32"/>
    </row>
    <row r="45" spans="1:8" s="4" customFormat="1" x14ac:dyDescent="0.2">
      <c r="A45" s="15"/>
      <c r="B45" s="12"/>
      <c r="C45" s="71"/>
      <c r="D45" s="74"/>
      <c r="E45" s="74"/>
      <c r="F45" s="74"/>
      <c r="G45" s="29"/>
    </row>
    <row r="46" spans="1:8" s="4" customFormat="1" x14ac:dyDescent="0.2">
      <c r="A46" s="15"/>
      <c r="B46" s="40" t="s">
        <v>255</v>
      </c>
      <c r="C46" s="75"/>
      <c r="D46" s="74"/>
      <c r="E46" s="74"/>
      <c r="F46" s="74"/>
      <c r="G46" s="29"/>
    </row>
    <row r="47" spans="1:8" s="4" customFormat="1" x14ac:dyDescent="0.2">
      <c r="A47" s="10"/>
      <c r="B47" s="1"/>
      <c r="C47" s="68"/>
      <c r="D47" s="71"/>
      <c r="E47" s="84"/>
      <c r="F47" s="84"/>
      <c r="G47" s="9"/>
    </row>
    <row r="48" spans="1:8" s="4" customFormat="1" x14ac:dyDescent="0.2">
      <c r="A48" s="15"/>
      <c r="B48" s="15"/>
      <c r="C48" s="76" t="s">
        <v>11</v>
      </c>
      <c r="D48" s="76" t="s">
        <v>12</v>
      </c>
      <c r="E48" s="76" t="s">
        <v>104</v>
      </c>
      <c r="F48" s="76" t="s">
        <v>184</v>
      </c>
      <c r="G48" s="27"/>
    </row>
    <row r="49" spans="1:7" s="4" customFormat="1" ht="210" x14ac:dyDescent="0.2">
      <c r="A49" s="15">
        <v>13</v>
      </c>
      <c r="B49" s="3" t="s">
        <v>467</v>
      </c>
      <c r="C49" s="77" t="s">
        <v>185</v>
      </c>
      <c r="D49" s="77" t="s">
        <v>228</v>
      </c>
      <c r="E49" s="77" t="s">
        <v>97</v>
      </c>
      <c r="F49" s="77" t="s">
        <v>272</v>
      </c>
      <c r="G49" s="2" t="s">
        <v>1</v>
      </c>
    </row>
    <row r="50" spans="1:7" s="4" customFormat="1" x14ac:dyDescent="0.2">
      <c r="A50" s="15" t="s">
        <v>13</v>
      </c>
      <c r="B50" s="3" t="s">
        <v>260</v>
      </c>
      <c r="C50" s="19"/>
      <c r="D50" s="19"/>
      <c r="E50" s="19"/>
      <c r="F50" s="19"/>
      <c r="G50" s="31" t="str">
        <f>IF(OR(ISBLANK(D50),ISBLANK(E50),ISBLANK(F50),ISBLANK(C50)),Lists!$AX$10,"")</f>
        <v>Voer in alle cellen een aantal in</v>
      </c>
    </row>
    <row r="51" spans="1:7" s="4" customFormat="1" x14ac:dyDescent="0.2">
      <c r="A51" s="15" t="s">
        <v>14</v>
      </c>
      <c r="B51" s="3" t="s">
        <v>261</v>
      </c>
      <c r="C51" s="19"/>
      <c r="D51" s="19"/>
      <c r="E51" s="19"/>
      <c r="F51" s="19"/>
      <c r="G51" s="31" t="str">
        <f>IF(OR(ISBLANK(D51),ISBLANK(E51),ISBLANK(F51),ISBLANK(C51)),Lists!$AX$10,"")</f>
        <v>Voer in alle cellen een aantal in</v>
      </c>
    </row>
    <row r="52" spans="1:7" s="4" customFormat="1" x14ac:dyDescent="0.2">
      <c r="A52" s="15" t="s">
        <v>98</v>
      </c>
      <c r="B52" s="3" t="s">
        <v>262</v>
      </c>
      <c r="C52" s="19"/>
      <c r="D52" s="19"/>
      <c r="E52" s="19"/>
      <c r="F52" s="19"/>
      <c r="G52" s="31" t="str">
        <f>IF(OR(ISBLANK(D52),ISBLANK(E52),ISBLANK(F52),ISBLANK(C52)),Lists!$AX$10,"")</f>
        <v>Voer in alle cellen een aantal in</v>
      </c>
    </row>
    <row r="53" spans="1:7" s="4" customFormat="1" x14ac:dyDescent="0.2">
      <c r="A53" s="15" t="s">
        <v>99</v>
      </c>
      <c r="B53" s="3" t="s">
        <v>263</v>
      </c>
      <c r="C53" s="19"/>
      <c r="D53" s="19"/>
      <c r="E53" s="19"/>
      <c r="F53" s="19"/>
      <c r="G53" s="31" t="str">
        <f>IF(OR(ISBLANK(D53),ISBLANK(E53),ISBLANK(F53),ISBLANK(C53)),Lists!$AX$10,"")</f>
        <v>Voer in alle cellen een aantal in</v>
      </c>
    </row>
    <row r="54" spans="1:7" s="4" customFormat="1" x14ac:dyDescent="0.2">
      <c r="A54" s="15" t="s">
        <v>100</v>
      </c>
      <c r="B54" s="3" t="s">
        <v>466</v>
      </c>
      <c r="C54" s="19"/>
      <c r="D54" s="19"/>
      <c r="E54" s="19"/>
      <c r="F54" s="19"/>
      <c r="G54" s="31" t="str">
        <f>IF(OR(ISBLANK(D54),ISBLANK(E54),ISBLANK(F54),ISBLANK(C54)),Lists!$AX$10,"")</f>
        <v>Voer in alle cellen een aantal in</v>
      </c>
    </row>
    <row r="55" spans="1:7" s="4" customFormat="1" x14ac:dyDescent="0.2">
      <c r="A55" s="15" t="s">
        <v>101</v>
      </c>
      <c r="B55" s="3" t="s">
        <v>264</v>
      </c>
      <c r="C55" s="19"/>
      <c r="D55" s="19"/>
      <c r="E55" s="19"/>
      <c r="F55" s="19"/>
      <c r="G55" s="31" t="str">
        <f>IF(OR(ISBLANK(D55),ISBLANK(E55),ISBLANK(F55),ISBLANK(C55)),Lists!$AX$10,"")</f>
        <v>Voer in alle cellen een aantal in</v>
      </c>
    </row>
    <row r="56" spans="1:7" s="4" customFormat="1" x14ac:dyDescent="0.2">
      <c r="A56" s="15" t="s">
        <v>102</v>
      </c>
      <c r="B56" s="3" t="s">
        <v>265</v>
      </c>
      <c r="C56" s="19"/>
      <c r="D56" s="19"/>
      <c r="E56" s="19"/>
      <c r="F56" s="19"/>
      <c r="G56" s="31" t="str">
        <f>IF(OR(ISBLANK(D56),ISBLANK(E56),ISBLANK(F56),ISBLANK(C56)),Lists!$AX$10,"")</f>
        <v>Voer in alle cellen een aantal in</v>
      </c>
    </row>
    <row r="57" spans="1:7" s="4" customFormat="1" ht="21" x14ac:dyDescent="0.2">
      <c r="A57" s="15" t="s">
        <v>103</v>
      </c>
      <c r="B57" s="3" t="s">
        <v>266</v>
      </c>
      <c r="C57" s="19"/>
      <c r="D57" s="19"/>
      <c r="E57" s="19"/>
      <c r="F57" s="19"/>
      <c r="G57" s="31" t="str">
        <f>IF(OR(ISBLANK(D57),ISBLANK(E57),ISBLANK(F57),ISBLANK(C57)),Lists!$AX$10,"")</f>
        <v>Voer in alle cellen een aantal in</v>
      </c>
    </row>
    <row r="58" spans="1:7" s="4" customFormat="1" x14ac:dyDescent="0.2">
      <c r="A58" s="15" t="s">
        <v>208</v>
      </c>
      <c r="B58" s="3" t="s">
        <v>267</v>
      </c>
      <c r="C58" s="19"/>
      <c r="D58" s="19"/>
      <c r="E58" s="19"/>
      <c r="F58" s="19"/>
      <c r="G58" s="31" t="str">
        <f>IF(OR(ISBLANK(D58),ISBLANK(E58),ISBLANK(F58),ISBLANK(C58)),Lists!$AX$10,"")</f>
        <v>Voer in alle cellen een aantal in</v>
      </c>
    </row>
    <row r="59" spans="1:7" s="4" customFormat="1" x14ac:dyDescent="0.2">
      <c r="A59" s="15" t="s">
        <v>256</v>
      </c>
      <c r="B59" s="3" t="s">
        <v>268</v>
      </c>
      <c r="C59" s="19"/>
      <c r="D59" s="19"/>
      <c r="E59" s="19"/>
      <c r="F59" s="19"/>
      <c r="G59" s="31" t="str">
        <f>IF(OR(ISBLANK(D59),ISBLANK(E59),ISBLANK(F59),ISBLANK(C59)),Lists!$AX$10,"")</f>
        <v>Voer in alle cellen een aantal in</v>
      </c>
    </row>
    <row r="60" spans="1:7" s="4" customFormat="1" x14ac:dyDescent="0.2">
      <c r="A60" s="15" t="s">
        <v>257</v>
      </c>
      <c r="B60" s="3" t="s">
        <v>269</v>
      </c>
      <c r="C60" s="19"/>
      <c r="D60" s="19"/>
      <c r="E60" s="19"/>
      <c r="F60" s="19"/>
      <c r="G60" s="31" t="str">
        <f>IF(OR(ISBLANK(D60),ISBLANK(E60),ISBLANK(F60),ISBLANK(C60)),Lists!$AX$10,"")</f>
        <v>Voer in alle cellen een aantal in</v>
      </c>
    </row>
    <row r="61" spans="1:7" s="4" customFormat="1" x14ac:dyDescent="0.2">
      <c r="A61" s="15" t="s">
        <v>258</v>
      </c>
      <c r="B61" s="3" t="s">
        <v>270</v>
      </c>
      <c r="C61" s="19"/>
      <c r="D61" s="19"/>
      <c r="E61" s="19"/>
      <c r="F61" s="19"/>
      <c r="G61" s="31" t="str">
        <f>IF(OR(ISBLANK(D61),ISBLANK(E61),ISBLANK(F61),ISBLANK(C61)),Lists!$AX$10,"")</f>
        <v>Voer in alle cellen een aantal in</v>
      </c>
    </row>
    <row r="62" spans="1:7" s="4" customFormat="1" ht="13.5" customHeight="1" x14ac:dyDescent="0.2">
      <c r="A62" s="15" t="s">
        <v>259</v>
      </c>
      <c r="B62" s="3" t="s">
        <v>469</v>
      </c>
      <c r="C62" s="19"/>
      <c r="D62" s="19"/>
      <c r="E62" s="19"/>
      <c r="F62" s="19"/>
      <c r="G62" s="31" t="str">
        <f>IF(OR(ISBLANK(D62),ISBLANK(E62),ISBLANK(F62),ISBLANK(C62)),Lists!$AX$10,"")</f>
        <v>Voer in alle cellen een aantal in</v>
      </c>
    </row>
    <row r="63" spans="1:7" s="4" customFormat="1" x14ac:dyDescent="0.2">
      <c r="A63" s="15" t="s">
        <v>468</v>
      </c>
      <c r="B63" s="3" t="s">
        <v>271</v>
      </c>
      <c r="C63" s="19"/>
      <c r="D63" s="19"/>
      <c r="E63" s="19"/>
      <c r="F63" s="19"/>
      <c r="G63" s="31" t="str">
        <f>IF(OR(ISBLANK(D63),ISBLANK(E63),ISBLANK(F63),ISBLANK(C63)),Lists!$AX$10,"")</f>
        <v>Voer in alle cellen een aantal in</v>
      </c>
    </row>
    <row r="64" spans="1:7" s="4" customFormat="1" ht="87.75" customHeight="1" x14ac:dyDescent="0.2">
      <c r="A64" s="15"/>
      <c r="B64" s="17" t="s">
        <v>470</v>
      </c>
      <c r="C64" s="73"/>
      <c r="D64" s="73"/>
      <c r="E64" s="73"/>
      <c r="F64" s="73"/>
      <c r="G64" s="32"/>
    </row>
    <row r="65" spans="1:9" s="4" customFormat="1" x14ac:dyDescent="0.2">
      <c r="A65" s="15"/>
      <c r="B65" s="15"/>
      <c r="C65" s="72"/>
      <c r="D65" s="72"/>
      <c r="E65" s="72"/>
      <c r="F65" s="72"/>
      <c r="G65" s="15"/>
      <c r="H65" s="15"/>
      <c r="I65" s="15"/>
    </row>
    <row r="66" spans="1:9" s="4" customFormat="1" x14ac:dyDescent="0.2">
      <c r="A66" s="15"/>
      <c r="B66" s="15"/>
      <c r="C66" s="76"/>
      <c r="D66" s="76" t="s">
        <v>274</v>
      </c>
      <c r="E66" s="76" t="s">
        <v>275</v>
      </c>
      <c r="F66" s="76" t="s">
        <v>276</v>
      </c>
      <c r="G66" s="15"/>
      <c r="H66" s="15"/>
      <c r="I66" s="15"/>
    </row>
    <row r="67" spans="1:9" s="4" customFormat="1" ht="115.5" x14ac:dyDescent="0.2">
      <c r="A67" s="59" t="s">
        <v>273</v>
      </c>
      <c r="B67" s="3" t="s">
        <v>465</v>
      </c>
      <c r="C67" s="76"/>
      <c r="D67" s="77" t="s">
        <v>96</v>
      </c>
      <c r="E67" s="77" t="s">
        <v>277</v>
      </c>
      <c r="F67" s="77" t="s">
        <v>278</v>
      </c>
      <c r="G67" s="2" t="s">
        <v>1</v>
      </c>
    </row>
    <row r="68" spans="1:9" s="4" customFormat="1" x14ac:dyDescent="0.2">
      <c r="A68" s="15" t="s">
        <v>13</v>
      </c>
      <c r="B68" s="3" t="s">
        <v>260</v>
      </c>
      <c r="C68" s="76"/>
      <c r="D68" s="19"/>
      <c r="E68" s="19"/>
      <c r="F68" s="19"/>
      <c r="G68" s="31" t="str">
        <f>IF(OR(ISBLANK(D68),ISBLANK(E68),ISBLANK(F68)),Lists!$AX$10,"")</f>
        <v>Voer in alle cellen een aantal in</v>
      </c>
    </row>
    <row r="69" spans="1:9" s="4" customFormat="1" x14ac:dyDescent="0.2">
      <c r="A69" s="15" t="s">
        <v>14</v>
      </c>
      <c r="B69" s="3" t="s">
        <v>261</v>
      </c>
      <c r="C69" s="76"/>
      <c r="D69" s="19"/>
      <c r="E69" s="19"/>
      <c r="F69" s="19"/>
      <c r="G69" s="31" t="str">
        <f>IF(OR(ISBLANK(D69),ISBLANK(E69),ISBLANK(F69)),Lists!$AX$10,"")</f>
        <v>Voer in alle cellen een aantal in</v>
      </c>
    </row>
    <row r="70" spans="1:9" s="4" customFormat="1" x14ac:dyDescent="0.2">
      <c r="A70" s="15" t="s">
        <v>98</v>
      </c>
      <c r="B70" s="3" t="s">
        <v>262</v>
      </c>
      <c r="C70" s="76"/>
      <c r="D70" s="19"/>
      <c r="E70" s="19"/>
      <c r="F70" s="19"/>
      <c r="G70" s="31" t="str">
        <f>IF(OR(ISBLANK(D70),ISBLANK(E70),ISBLANK(F70)),Lists!$AX$10,"")</f>
        <v>Voer in alle cellen een aantal in</v>
      </c>
    </row>
    <row r="71" spans="1:9" s="4" customFormat="1" x14ac:dyDescent="0.2">
      <c r="A71" s="15" t="s">
        <v>99</v>
      </c>
      <c r="B71" s="3" t="s">
        <v>263</v>
      </c>
      <c r="C71" s="76"/>
      <c r="D71" s="19"/>
      <c r="E71" s="19"/>
      <c r="F71" s="19"/>
      <c r="G71" s="31" t="str">
        <f>IF(OR(ISBLANK(D71),ISBLANK(E71),ISBLANK(F71)),Lists!$AX$10,"")</f>
        <v>Voer in alle cellen een aantal in</v>
      </c>
    </row>
    <row r="72" spans="1:9" s="4" customFormat="1" x14ac:dyDescent="0.2">
      <c r="A72" s="15" t="s">
        <v>100</v>
      </c>
      <c r="B72" s="3" t="s">
        <v>466</v>
      </c>
      <c r="C72" s="76"/>
      <c r="D72" s="19"/>
      <c r="E72" s="19"/>
      <c r="F72" s="19"/>
      <c r="G72" s="31" t="str">
        <f>IF(OR(ISBLANK(D72),ISBLANK(E72),ISBLANK(F72)),Lists!$AX$10,"")</f>
        <v>Voer in alle cellen een aantal in</v>
      </c>
    </row>
    <row r="73" spans="1:9" s="4" customFormat="1" x14ac:dyDescent="0.2">
      <c r="A73" s="15" t="s">
        <v>101</v>
      </c>
      <c r="B73" s="3" t="s">
        <v>264</v>
      </c>
      <c r="C73" s="76"/>
      <c r="D73" s="19"/>
      <c r="E73" s="19"/>
      <c r="F73" s="19"/>
      <c r="G73" s="31" t="str">
        <f>IF(OR(ISBLANK(D73),ISBLANK(E73),ISBLANK(F73)),Lists!$AX$10,"")</f>
        <v>Voer in alle cellen een aantal in</v>
      </c>
    </row>
    <row r="74" spans="1:9" s="4" customFormat="1" x14ac:dyDescent="0.2">
      <c r="A74" s="15" t="s">
        <v>102</v>
      </c>
      <c r="B74" s="3" t="s">
        <v>265</v>
      </c>
      <c r="C74" s="76"/>
      <c r="D74" s="19"/>
      <c r="E74" s="19"/>
      <c r="F74" s="19"/>
      <c r="G74" s="31" t="str">
        <f>IF(OR(ISBLANK(D74),ISBLANK(E74),ISBLANK(F74)),Lists!$AX$10,"")</f>
        <v>Voer in alle cellen een aantal in</v>
      </c>
    </row>
    <row r="75" spans="1:9" s="4" customFormat="1" ht="21" x14ac:dyDescent="0.2">
      <c r="A75" s="15" t="s">
        <v>103</v>
      </c>
      <c r="B75" s="3" t="s">
        <v>266</v>
      </c>
      <c r="C75" s="76"/>
      <c r="D75" s="42" t="s">
        <v>105</v>
      </c>
      <c r="E75" s="42" t="s">
        <v>105</v>
      </c>
      <c r="F75" s="42" t="s">
        <v>105</v>
      </c>
      <c r="G75" s="31"/>
    </row>
    <row r="76" spans="1:9" s="4" customFormat="1" x14ac:dyDescent="0.2">
      <c r="A76" s="15" t="s">
        <v>208</v>
      </c>
      <c r="B76" s="3" t="s">
        <v>267</v>
      </c>
      <c r="C76" s="76"/>
      <c r="D76" s="19"/>
      <c r="E76" s="19"/>
      <c r="F76" s="19"/>
      <c r="G76" s="31" t="str">
        <f>IF(OR(ISBLANK(D76),ISBLANK(E76),ISBLANK(F76)),Lists!$AX$10,"")</f>
        <v>Voer in alle cellen een aantal in</v>
      </c>
    </row>
    <row r="77" spans="1:9" s="4" customFormat="1" x14ac:dyDescent="0.2">
      <c r="A77" s="15" t="s">
        <v>256</v>
      </c>
      <c r="B77" s="3" t="s">
        <v>268</v>
      </c>
      <c r="C77" s="76"/>
      <c r="D77" s="19"/>
      <c r="E77" s="19"/>
      <c r="F77" s="19"/>
      <c r="G77" s="31" t="str">
        <f>IF(OR(ISBLANK(D77),ISBLANK(E77),ISBLANK(F77)),Lists!$AX$10,"")</f>
        <v>Voer in alle cellen een aantal in</v>
      </c>
    </row>
    <row r="78" spans="1:9" s="4" customFormat="1" x14ac:dyDescent="0.2">
      <c r="A78" s="15" t="s">
        <v>257</v>
      </c>
      <c r="B78" s="3" t="s">
        <v>269</v>
      </c>
      <c r="C78" s="76"/>
      <c r="D78" s="19"/>
      <c r="E78" s="19"/>
      <c r="F78" s="19"/>
      <c r="G78" s="31" t="str">
        <f>IF(OR(ISBLANK(D78),ISBLANK(E78),ISBLANK(F78)),Lists!$AX$10,"")</f>
        <v>Voer in alle cellen een aantal in</v>
      </c>
    </row>
    <row r="79" spans="1:9" s="4" customFormat="1" x14ac:dyDescent="0.2">
      <c r="A79" s="15" t="s">
        <v>258</v>
      </c>
      <c r="B79" s="3" t="s">
        <v>270</v>
      </c>
      <c r="C79" s="76"/>
      <c r="D79" s="19"/>
      <c r="E79" s="19"/>
      <c r="F79" s="19"/>
      <c r="G79" s="31" t="str">
        <f>IF(OR(ISBLANK(D79),ISBLANK(E79),ISBLANK(F79)),Lists!$AX$10,"")</f>
        <v>Voer in alle cellen een aantal in</v>
      </c>
    </row>
    <row r="80" spans="1:9" s="4" customFormat="1" ht="13.5" customHeight="1" x14ac:dyDescent="0.2">
      <c r="A80" s="15" t="s">
        <v>259</v>
      </c>
      <c r="B80" s="3" t="s">
        <v>469</v>
      </c>
      <c r="C80" s="76"/>
      <c r="D80" s="42" t="s">
        <v>105</v>
      </c>
      <c r="E80" s="42" t="s">
        <v>105</v>
      </c>
      <c r="F80" s="42" t="s">
        <v>105</v>
      </c>
      <c r="G80" s="31"/>
    </row>
    <row r="81" spans="1:9" s="4" customFormat="1" x14ac:dyDescent="0.2">
      <c r="A81" s="15" t="s">
        <v>468</v>
      </c>
      <c r="B81" s="3" t="s">
        <v>271</v>
      </c>
      <c r="C81" s="76"/>
      <c r="D81" s="19"/>
      <c r="E81" s="19"/>
      <c r="F81" s="19"/>
      <c r="G81" s="31" t="str">
        <f>IF(OR(ISBLANK(D81),ISBLANK(E81),ISBLANK(F81)),Lists!$AX$10,"")</f>
        <v>Voer in alle cellen een aantal in</v>
      </c>
    </row>
    <row r="82" spans="1:9" s="4" customFormat="1" ht="87.75" customHeight="1" x14ac:dyDescent="0.2">
      <c r="A82" s="15"/>
      <c r="B82" s="17" t="s">
        <v>470</v>
      </c>
      <c r="C82" s="73"/>
      <c r="D82" s="73"/>
      <c r="E82" s="73"/>
      <c r="F82" s="73"/>
      <c r="G82" s="32"/>
    </row>
    <row r="83" spans="1:9" s="4" customFormat="1" x14ac:dyDescent="0.2">
      <c r="A83" s="15"/>
      <c r="B83" s="15"/>
      <c r="C83" s="72"/>
      <c r="D83" s="72"/>
      <c r="E83" s="72"/>
      <c r="F83" s="72"/>
      <c r="G83" s="15"/>
      <c r="H83" s="15"/>
      <c r="I83" s="15"/>
    </row>
    <row r="84" spans="1:9" s="4" customFormat="1" x14ac:dyDescent="0.2">
      <c r="A84" s="15"/>
      <c r="B84" s="15"/>
      <c r="C84" s="72"/>
      <c r="D84" s="72"/>
      <c r="E84" s="72"/>
      <c r="F84" s="72"/>
      <c r="G84" s="15"/>
      <c r="H84" s="15"/>
      <c r="I84" s="15"/>
    </row>
    <row r="85" spans="1:9" s="4" customFormat="1" ht="23.25" customHeight="1" x14ac:dyDescent="0.2">
      <c r="A85" s="15">
        <v>14</v>
      </c>
      <c r="B85" s="3" t="s">
        <v>455</v>
      </c>
      <c r="C85" s="78"/>
      <c r="D85" s="78"/>
      <c r="E85" s="94" t="s">
        <v>0</v>
      </c>
      <c r="F85" s="94"/>
      <c r="G85" s="9" t="s">
        <v>1</v>
      </c>
    </row>
    <row r="86" spans="1:9" s="4" customFormat="1" ht="42" customHeight="1" x14ac:dyDescent="0.2">
      <c r="A86" s="15" t="s">
        <v>62</v>
      </c>
      <c r="B86" s="3" t="s">
        <v>473</v>
      </c>
      <c r="C86" s="78"/>
      <c r="D86" s="78"/>
      <c r="E86" s="92" t="s">
        <v>2</v>
      </c>
      <c r="F86" s="93"/>
      <c r="G86" s="26" t="str">
        <f>IF(OR(E86=Lists!$B$2,ISBLANK(E86)),Lists!$AX$8,"")</f>
        <v>Maak een keuze uit het drop-down menu</v>
      </c>
    </row>
    <row r="87" spans="1:9" s="62" customFormat="1" ht="28.5" customHeight="1" x14ac:dyDescent="0.2">
      <c r="A87" s="15" t="s">
        <v>169</v>
      </c>
      <c r="B87" s="63" t="s">
        <v>474</v>
      </c>
      <c r="C87" s="85" t="s">
        <v>168</v>
      </c>
      <c r="D87" s="86"/>
      <c r="E87" s="86"/>
      <c r="F87" s="87"/>
      <c r="G87" s="31" t="str">
        <f>IF(OR(C87=Lists!$L$2,ISBLANK(C87)),Lists!$AX$11,"")</f>
        <v>Vermeld (optioneel) een toelichting</v>
      </c>
      <c r="H87" s="61"/>
    </row>
    <row r="88" spans="1:9" s="4" customFormat="1" x14ac:dyDescent="0.2">
      <c r="A88" s="15"/>
      <c r="B88" s="15"/>
      <c r="C88" s="72"/>
      <c r="D88" s="72"/>
      <c r="E88" s="72"/>
      <c r="F88" s="72"/>
      <c r="G88" s="15"/>
      <c r="H88" s="15"/>
      <c r="I88" s="15"/>
    </row>
    <row r="89" spans="1:9" s="4" customFormat="1" ht="23.25" customHeight="1" x14ac:dyDescent="0.2">
      <c r="A89" s="15">
        <v>15</v>
      </c>
      <c r="B89" s="3" t="s">
        <v>92</v>
      </c>
      <c r="C89" s="78"/>
      <c r="D89" s="78"/>
      <c r="E89" s="94" t="s">
        <v>0</v>
      </c>
      <c r="F89" s="94"/>
      <c r="G89" s="9" t="s">
        <v>1</v>
      </c>
    </row>
    <row r="90" spans="1:9" s="4" customFormat="1" ht="42" x14ac:dyDescent="0.2">
      <c r="A90" s="15" t="s">
        <v>279</v>
      </c>
      <c r="B90" s="3" t="s">
        <v>231</v>
      </c>
      <c r="C90" s="78"/>
      <c r="D90" s="78"/>
      <c r="E90" s="92"/>
      <c r="F90" s="93"/>
      <c r="G90" s="26" t="str">
        <f>IF(ISNUMBER(E90),"",Lists!$AX$9)</f>
        <v>Voer een aantal in</v>
      </c>
    </row>
    <row r="91" spans="1:9" s="4" customFormat="1" x14ac:dyDescent="0.2">
      <c r="C91" s="68"/>
      <c r="D91" s="68"/>
      <c r="E91" s="68"/>
      <c r="F91" s="68"/>
    </row>
    <row r="92" spans="1:9" s="4" customFormat="1" x14ac:dyDescent="0.2">
      <c r="C92" s="68"/>
      <c r="D92" s="68"/>
      <c r="E92" s="68"/>
      <c r="F92" s="68"/>
    </row>
    <row r="93" spans="1:9" s="4" customFormat="1" ht="24" customHeight="1" x14ac:dyDescent="0.2">
      <c r="A93" s="15">
        <v>16</v>
      </c>
      <c r="B93" s="3" t="s">
        <v>108</v>
      </c>
      <c r="C93" s="78"/>
      <c r="D93" s="78"/>
      <c r="E93" s="94" t="s">
        <v>0</v>
      </c>
      <c r="F93" s="94"/>
      <c r="G93" s="9" t="s">
        <v>1</v>
      </c>
    </row>
    <row r="94" spans="1:9" s="4" customFormat="1" x14ac:dyDescent="0.2">
      <c r="A94" s="15" t="s">
        <v>281</v>
      </c>
      <c r="B94" s="3" t="s">
        <v>106</v>
      </c>
      <c r="C94" s="78"/>
      <c r="D94" s="78"/>
      <c r="E94" s="92"/>
      <c r="F94" s="93"/>
      <c r="G94" s="26" t="str">
        <f>IF(ISNUMBER(E94),"",Lists!$AX$9)</f>
        <v>Voer een aantal in</v>
      </c>
    </row>
    <row r="95" spans="1:9" s="4" customFormat="1" x14ac:dyDescent="0.2">
      <c r="A95" s="15" t="s">
        <v>282</v>
      </c>
      <c r="B95" s="3" t="s">
        <v>107</v>
      </c>
      <c r="C95" s="78"/>
      <c r="D95" s="78"/>
      <c r="E95" s="92" t="s">
        <v>2</v>
      </c>
      <c r="F95" s="93"/>
      <c r="G95" s="31" t="str">
        <f>IF(OR(E95=Lists!$B$2,ISBLANK(E95)),Lists!$AX$8,"")</f>
        <v>Maak een keuze uit het drop-down menu</v>
      </c>
    </row>
    <row r="96" spans="1:9" s="4" customFormat="1" ht="21" x14ac:dyDescent="0.2">
      <c r="A96" s="15" t="s">
        <v>283</v>
      </c>
      <c r="B96" s="3" t="s">
        <v>379</v>
      </c>
      <c r="C96" s="78"/>
      <c r="D96" s="78"/>
      <c r="E96" s="92" t="s">
        <v>2</v>
      </c>
      <c r="F96" s="93"/>
      <c r="G96" s="31" t="str">
        <f>IF(OR(E96=Lists!$B$2,ISBLANK(E96)),Lists!$AX$8,"")</f>
        <v>Maak een keuze uit het drop-down menu</v>
      </c>
    </row>
    <row r="97" spans="1:9" s="4" customFormat="1" ht="21" x14ac:dyDescent="0.2">
      <c r="A97" s="15" t="s">
        <v>475</v>
      </c>
      <c r="B97" s="3" t="s">
        <v>476</v>
      </c>
      <c r="C97" s="78"/>
      <c r="D97" s="78"/>
      <c r="E97" s="92" t="s">
        <v>2</v>
      </c>
      <c r="F97" s="93"/>
      <c r="G97" s="31" t="str">
        <f>IF(OR(E97=Lists!$B$2,ISBLANK(E97)),Lists!$AX$8,"")</f>
        <v>Maak een keuze uit het drop-down menu</v>
      </c>
    </row>
    <row r="98" spans="1:9" s="4" customFormat="1" ht="51" customHeight="1" x14ac:dyDescent="0.2">
      <c r="A98" s="15"/>
      <c r="B98" s="17" t="s">
        <v>280</v>
      </c>
      <c r="C98" s="72"/>
      <c r="D98" s="72"/>
      <c r="E98" s="72"/>
      <c r="F98" s="72"/>
      <c r="G98" s="38"/>
    </row>
    <row r="99" spans="1:9" s="4" customFormat="1" x14ac:dyDescent="0.2">
      <c r="A99" s="15"/>
      <c r="B99" s="15"/>
      <c r="C99" s="72"/>
      <c r="D99" s="72"/>
      <c r="E99" s="72"/>
      <c r="F99" s="72"/>
      <c r="G99" s="38"/>
      <c r="I99" s="39"/>
    </row>
    <row r="100" spans="1:9" s="4" customFormat="1" x14ac:dyDescent="0.2">
      <c r="A100" s="15" t="s">
        <v>60</v>
      </c>
      <c r="B100" s="15"/>
      <c r="C100" s="84" t="s">
        <v>0</v>
      </c>
      <c r="D100" s="84"/>
      <c r="E100" s="84"/>
      <c r="F100" s="84"/>
      <c r="G100" s="2" t="s">
        <v>1</v>
      </c>
      <c r="H100" s="15"/>
    </row>
    <row r="101" spans="1:9" s="4" customFormat="1" ht="27" customHeight="1" x14ac:dyDescent="0.2">
      <c r="A101" s="15">
        <v>17</v>
      </c>
      <c r="B101" s="3" t="s">
        <v>209</v>
      </c>
      <c r="C101" s="85" t="s">
        <v>210</v>
      </c>
      <c r="D101" s="86"/>
      <c r="E101" s="86"/>
      <c r="F101" s="87"/>
      <c r="G101" s="31" t="str">
        <f>IF(C101=Lists!$J$2,Lists!$AX$11,"")</f>
        <v>Vermeld (optioneel) een toelichting</v>
      </c>
    </row>
    <row r="102" spans="1:9" s="4" customFormat="1" x14ac:dyDescent="0.2">
      <c r="A102" s="15"/>
      <c r="B102" s="15"/>
      <c r="C102" s="72"/>
      <c r="D102" s="72"/>
      <c r="E102" s="72"/>
      <c r="F102" s="72"/>
      <c r="G102" s="15"/>
    </row>
    <row r="103" spans="1:9" s="4" customFormat="1" x14ac:dyDescent="0.2">
      <c r="A103" s="10" t="s">
        <v>60</v>
      </c>
      <c r="C103" s="68"/>
      <c r="D103" s="68"/>
      <c r="E103" s="68"/>
      <c r="F103" s="68"/>
      <c r="G103" s="27"/>
    </row>
    <row r="104" spans="1:9" s="4" customFormat="1" x14ac:dyDescent="0.2">
      <c r="A104" s="16" t="s">
        <v>60</v>
      </c>
      <c r="B104" s="1" t="s">
        <v>111</v>
      </c>
      <c r="C104" s="70"/>
      <c r="D104" s="70"/>
      <c r="E104" s="70"/>
      <c r="F104" s="70"/>
      <c r="G104" s="28"/>
      <c r="H104" s="15"/>
    </row>
    <row r="105" spans="1:9" s="4" customFormat="1" x14ac:dyDescent="0.2">
      <c r="A105" s="15"/>
      <c r="B105" s="15"/>
      <c r="C105" s="72"/>
      <c r="D105" s="72"/>
      <c r="E105" s="72"/>
      <c r="F105" s="72"/>
      <c r="G105" s="32"/>
    </row>
    <row r="106" spans="1:9" s="4" customFormat="1" ht="100.5" customHeight="1" x14ac:dyDescent="0.2">
      <c r="A106" s="15">
        <v>18</v>
      </c>
      <c r="B106" s="3" t="s">
        <v>232</v>
      </c>
      <c r="C106" s="84" t="s">
        <v>0</v>
      </c>
      <c r="D106" s="84"/>
      <c r="E106" s="84"/>
      <c r="F106" s="84"/>
      <c r="G106" s="2" t="s">
        <v>1</v>
      </c>
    </row>
    <row r="107" spans="1:9" s="4" customFormat="1" x14ac:dyDescent="0.2">
      <c r="A107" s="15" t="s">
        <v>114</v>
      </c>
      <c r="B107" s="3" t="s">
        <v>285</v>
      </c>
      <c r="C107" s="85" t="s">
        <v>2</v>
      </c>
      <c r="D107" s="86"/>
      <c r="E107" s="86"/>
      <c r="F107" s="87"/>
      <c r="G107" s="31" t="str">
        <f>IF(OR(C107=Lists!$B$2,ISBLANK(C107)),Lists!$AX$8,"")</f>
        <v>Maak een keuze uit het drop-down menu</v>
      </c>
    </row>
    <row r="108" spans="1:9" s="4" customFormat="1" ht="13.5" customHeight="1" x14ac:dyDescent="0.2">
      <c r="A108" s="15" t="s">
        <v>115</v>
      </c>
      <c r="B108" s="3" t="s">
        <v>286</v>
      </c>
      <c r="C108" s="85" t="s">
        <v>2</v>
      </c>
      <c r="D108" s="86"/>
      <c r="E108" s="86"/>
      <c r="F108" s="87"/>
      <c r="G108" s="31" t="str">
        <f>IF(OR(C108=Lists!$B$2,ISBLANK(C108)),Lists!$AX$8,"")</f>
        <v>Maak een keuze uit het drop-down menu</v>
      </c>
    </row>
    <row r="109" spans="1:9" s="4" customFormat="1" ht="13.5" customHeight="1" x14ac:dyDescent="0.2">
      <c r="A109" s="15" t="s">
        <v>116</v>
      </c>
      <c r="B109" s="3" t="s">
        <v>443</v>
      </c>
      <c r="C109" s="89"/>
      <c r="D109" s="90"/>
      <c r="E109" s="90"/>
      <c r="F109" s="91"/>
      <c r="G109" s="31" t="str">
        <f>IF(ISBLANK(C109),Lists!$AX$18,"")</f>
        <v>Voer een datum in (dd-mm-jjjj)</v>
      </c>
    </row>
    <row r="110" spans="1:9" s="4" customFormat="1" ht="13.5" customHeight="1" x14ac:dyDescent="0.2">
      <c r="A110" s="15" t="s">
        <v>477</v>
      </c>
      <c r="B110" s="3" t="s">
        <v>480</v>
      </c>
      <c r="C110" s="85" t="s">
        <v>2</v>
      </c>
      <c r="D110" s="86"/>
      <c r="E110" s="86"/>
      <c r="F110" s="87"/>
      <c r="G110" s="31" t="str">
        <f>IF(OR(C110=Lists!$B$2,ISBLANK(C110)),Lists!$AX$8,"")</f>
        <v>Maak een keuze uit het drop-down menu</v>
      </c>
    </row>
    <row r="111" spans="1:9" s="4" customFormat="1" ht="13.5" customHeight="1" x14ac:dyDescent="0.2">
      <c r="A111" s="15" t="s">
        <v>478</v>
      </c>
      <c r="B111" s="3" t="s">
        <v>479</v>
      </c>
      <c r="C111" s="85" t="s">
        <v>2</v>
      </c>
      <c r="D111" s="86"/>
      <c r="E111" s="86"/>
      <c r="F111" s="87"/>
      <c r="G111" s="31" t="str">
        <f>IF(OR(C111=Lists!$B$2,ISBLANK(C111)),Lists!$AX$8,"")</f>
        <v>Maak een keuze uit het drop-down menu</v>
      </c>
    </row>
    <row r="112" spans="1:9" s="4" customFormat="1" x14ac:dyDescent="0.2">
      <c r="A112" s="16"/>
      <c r="B112" s="1"/>
      <c r="C112" s="70"/>
      <c r="D112" s="70"/>
      <c r="E112" s="70"/>
      <c r="F112" s="70"/>
      <c r="G112" s="28"/>
      <c r="H112" s="15"/>
    </row>
    <row r="113" spans="1:46" s="4" customFormat="1" x14ac:dyDescent="0.2">
      <c r="A113" s="16"/>
      <c r="B113" s="1"/>
      <c r="C113" s="70"/>
      <c r="D113" s="70"/>
      <c r="E113" s="70"/>
      <c r="F113" s="70"/>
      <c r="G113" s="28"/>
      <c r="H113" s="15"/>
    </row>
    <row r="114" spans="1:46" s="4" customFormat="1" ht="21" x14ac:dyDescent="0.2">
      <c r="A114" s="15">
        <v>19</v>
      </c>
      <c r="B114" s="3" t="s">
        <v>288</v>
      </c>
      <c r="C114" s="84" t="s">
        <v>0</v>
      </c>
      <c r="D114" s="84"/>
      <c r="E114" s="84"/>
      <c r="F114" s="84"/>
      <c r="G114" s="2" t="s">
        <v>1</v>
      </c>
    </row>
    <row r="115" spans="1:46" s="62" customFormat="1" ht="14.25" customHeight="1" x14ac:dyDescent="0.2">
      <c r="A115" s="15" t="s">
        <v>119</v>
      </c>
      <c r="B115" s="3" t="s">
        <v>444</v>
      </c>
      <c r="C115" s="85" t="s">
        <v>2</v>
      </c>
      <c r="D115" s="86"/>
      <c r="E115" s="86"/>
      <c r="F115" s="87"/>
      <c r="G115" s="31" t="str">
        <f>IF(OR(C115=Lists!$B$2,ISBLANK(C115)),Lists!$AX$8,"")</f>
        <v>Maak een keuze uit het drop-down menu</v>
      </c>
      <c r="H115" s="61"/>
    </row>
    <row r="116" spans="1:46" s="4" customFormat="1" ht="24" customHeight="1" x14ac:dyDescent="0.2">
      <c r="A116" s="15" t="s">
        <v>120</v>
      </c>
      <c r="B116" s="3" t="s">
        <v>284</v>
      </c>
      <c r="C116" s="85" t="s">
        <v>2</v>
      </c>
      <c r="D116" s="86"/>
      <c r="E116" s="86"/>
      <c r="F116" s="87"/>
      <c r="G116" s="31" t="str">
        <f>IF(OR(C116=Lists!$B$2,ISBLANK(C116)),Lists!$AX$8,"")</f>
        <v>Maak een keuze uit het drop-down menu</v>
      </c>
    </row>
    <row r="117" spans="1:46" s="4" customFormat="1" ht="24" customHeight="1" x14ac:dyDescent="0.2">
      <c r="A117" s="15" t="s">
        <v>121</v>
      </c>
      <c r="B117" s="3" t="s">
        <v>445</v>
      </c>
      <c r="C117" s="89"/>
      <c r="D117" s="90"/>
      <c r="E117" s="90"/>
      <c r="F117" s="91"/>
      <c r="G117" s="31" t="str">
        <f>IF(ISBLANK(C117),Lists!$AX$18,"")</f>
        <v>Voer een datum in (dd-mm-jjjj)</v>
      </c>
    </row>
    <row r="118" spans="1:46" s="62" customFormat="1" ht="24" customHeight="1" x14ac:dyDescent="0.2">
      <c r="A118" s="15" t="s">
        <v>211</v>
      </c>
      <c r="B118" s="63" t="s">
        <v>300</v>
      </c>
      <c r="C118" s="85" t="s">
        <v>2</v>
      </c>
      <c r="D118" s="86"/>
      <c r="E118" s="86"/>
      <c r="F118" s="87"/>
      <c r="G118" s="31" t="str">
        <f>IF(OR(C118=Lists!$B$2,ISBLANK(C118)),Lists!$AX$8,"")</f>
        <v>Maak een keuze uit het drop-down menu</v>
      </c>
      <c r="H118" s="61"/>
    </row>
    <row r="119" spans="1:46" s="62" customFormat="1" ht="24" customHeight="1" x14ac:dyDescent="0.2">
      <c r="A119" s="15" t="s">
        <v>212</v>
      </c>
      <c r="B119" s="63" t="s">
        <v>301</v>
      </c>
      <c r="C119" s="85" t="s">
        <v>2</v>
      </c>
      <c r="D119" s="86"/>
      <c r="E119" s="86"/>
      <c r="F119" s="87"/>
      <c r="G119" s="31" t="str">
        <f>IF(OR(C119=Lists!$B$2,ISBLANK(C119)),Lists!$AX$8,"")</f>
        <v>Maak een keuze uit het drop-down menu</v>
      </c>
      <c r="H119" s="61"/>
    </row>
    <row r="120" spans="1:46" s="62" customFormat="1" ht="24" customHeight="1" x14ac:dyDescent="0.2">
      <c r="A120" s="15" t="s">
        <v>290</v>
      </c>
      <c r="B120" s="63" t="s">
        <v>481</v>
      </c>
      <c r="C120" s="85" t="s">
        <v>168</v>
      </c>
      <c r="D120" s="86"/>
      <c r="E120" s="86"/>
      <c r="F120" s="87"/>
      <c r="G120" s="31" t="str">
        <f>IF(OR(C120=Lists!L2,ISBLANK(C120)),Lists!$AX$15,"")</f>
        <v xml:space="preserve">Geef een toelichting (verplicht) </v>
      </c>
      <c r="H120" s="61"/>
    </row>
    <row r="121" spans="1:46" s="4" customFormat="1" x14ac:dyDescent="0.2">
      <c r="A121" s="15"/>
      <c r="B121" s="15"/>
      <c r="C121" s="72"/>
      <c r="D121" s="72"/>
      <c r="E121" s="72"/>
      <c r="F121" s="72"/>
      <c r="G121" s="32"/>
    </row>
    <row r="122" spans="1:46" s="4" customFormat="1" x14ac:dyDescent="0.2">
      <c r="A122" s="15"/>
      <c r="B122" s="15"/>
      <c r="C122" s="72"/>
      <c r="D122" s="72"/>
      <c r="E122" s="72"/>
      <c r="F122" s="72"/>
      <c r="G122" s="32"/>
    </row>
    <row r="123" spans="1:46" s="4" customFormat="1" ht="65.25" customHeight="1" x14ac:dyDescent="0.2">
      <c r="A123" s="15">
        <v>20</v>
      </c>
      <c r="B123" s="3" t="s">
        <v>287</v>
      </c>
      <c r="C123" s="84" t="s">
        <v>0</v>
      </c>
      <c r="D123" s="84"/>
      <c r="E123" s="84"/>
      <c r="F123" s="84"/>
      <c r="G123" s="2" t="s">
        <v>1</v>
      </c>
    </row>
    <row r="124" spans="1:46" s="62" customFormat="1" ht="27" customHeight="1" x14ac:dyDescent="0.2">
      <c r="A124" s="15" t="s">
        <v>186</v>
      </c>
      <c r="B124" s="63" t="s">
        <v>289</v>
      </c>
      <c r="C124" s="85" t="s">
        <v>2</v>
      </c>
      <c r="D124" s="86"/>
      <c r="E124" s="86"/>
      <c r="F124" s="87"/>
      <c r="G124" s="31" t="str">
        <f>IF(OR(C124=Lists!$B$2,ISBLANK(C124)),Lists!$AX$8,"")</f>
        <v>Maak een keuze uit het drop-down menu</v>
      </c>
      <c r="I124" s="64"/>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row>
    <row r="125" spans="1:46" s="4" customFormat="1" ht="22.5" customHeight="1" x14ac:dyDescent="0.2">
      <c r="A125" s="15" t="s">
        <v>187</v>
      </c>
      <c r="B125" s="3" t="s">
        <v>302</v>
      </c>
      <c r="C125" s="85" t="s">
        <v>2</v>
      </c>
      <c r="D125" s="86"/>
      <c r="E125" s="86"/>
      <c r="F125" s="87"/>
      <c r="G125" s="31" t="str">
        <f>IF(OR(C125=Lists!$B$2,ISBLANK(C125)),Lists!$AX$8,"")</f>
        <v>Maak een keuze uit het drop-down menu</v>
      </c>
    </row>
    <row r="126" spans="1:46" s="4" customFormat="1" ht="14.25" customHeight="1" x14ac:dyDescent="0.2">
      <c r="A126" s="15" t="s">
        <v>188</v>
      </c>
      <c r="B126" s="3" t="s">
        <v>233</v>
      </c>
      <c r="C126" s="85" t="s">
        <v>168</v>
      </c>
      <c r="D126" s="86"/>
      <c r="E126" s="86"/>
      <c r="F126" s="87"/>
      <c r="G126" s="31" t="str">
        <f>IF(OR(ISNONTEXT(C126),C126=Lists!$L$2),Lists!$AX$19,"")</f>
        <v>Voer de afdelings-/functienaam in</v>
      </c>
    </row>
    <row r="127" spans="1:46" s="4" customFormat="1" ht="31.5" x14ac:dyDescent="0.2">
      <c r="A127" s="15" t="s">
        <v>294</v>
      </c>
      <c r="B127" s="3" t="s">
        <v>482</v>
      </c>
      <c r="C127" s="89"/>
      <c r="D127" s="90"/>
      <c r="E127" s="90"/>
      <c r="F127" s="91"/>
      <c r="G127" s="31" t="str">
        <f>IF(ISBLANK(C127),Lists!$AX$18,"")</f>
        <v>Voer een datum in (dd-mm-jjjj)</v>
      </c>
    </row>
    <row r="128" spans="1:46" s="4" customFormat="1" x14ac:dyDescent="0.2">
      <c r="A128" s="15" t="s">
        <v>295</v>
      </c>
      <c r="B128" s="3" t="s">
        <v>179</v>
      </c>
      <c r="C128" s="89" t="s">
        <v>2</v>
      </c>
      <c r="D128" s="90"/>
      <c r="E128" s="90"/>
      <c r="F128" s="91"/>
      <c r="G128" s="31" t="str">
        <f>IF(OR($C$128=Lists!$R$2,ISBLANK(C128)),Lists!$AX$8,"")</f>
        <v>Maak een keuze uit het drop-down menu</v>
      </c>
    </row>
    <row r="129" spans="1:8" s="4" customFormat="1" x14ac:dyDescent="0.2">
      <c r="A129" s="15" t="s">
        <v>296</v>
      </c>
      <c r="B129" s="3" t="s">
        <v>118</v>
      </c>
      <c r="C129" s="85" t="s">
        <v>210</v>
      </c>
      <c r="D129" s="86"/>
      <c r="E129" s="86"/>
      <c r="F129" s="87"/>
      <c r="G129" s="31" t="str">
        <f>IF(OR(ISBLANK(C129),C129=Lists!$J$2),Lists!$AX$15,"")</f>
        <v xml:space="preserve">Geef een toelichting (verplicht) </v>
      </c>
    </row>
    <row r="130" spans="1:8" s="4" customFormat="1" x14ac:dyDescent="0.2">
      <c r="A130" s="15" t="s">
        <v>60</v>
      </c>
      <c r="B130" s="15"/>
      <c r="C130" s="72"/>
      <c r="D130" s="72"/>
      <c r="E130" s="72"/>
      <c r="F130" s="72"/>
      <c r="G130" s="15"/>
      <c r="H130" s="15"/>
    </row>
    <row r="131" spans="1:8" s="4" customFormat="1" x14ac:dyDescent="0.2">
      <c r="A131" s="15"/>
      <c r="B131" s="15"/>
      <c r="C131" s="72"/>
      <c r="D131" s="72"/>
      <c r="E131" s="72"/>
      <c r="F131" s="72"/>
      <c r="G131" s="15"/>
      <c r="H131" s="15"/>
    </row>
    <row r="132" spans="1:8" s="4" customFormat="1" ht="79.5" customHeight="1" x14ac:dyDescent="0.2">
      <c r="A132" s="15">
        <v>21</v>
      </c>
      <c r="B132" s="3" t="s">
        <v>303</v>
      </c>
      <c r="C132" s="84" t="s">
        <v>0</v>
      </c>
      <c r="D132" s="84"/>
      <c r="E132" s="84"/>
      <c r="F132" s="84"/>
      <c r="G132" s="2" t="s">
        <v>1</v>
      </c>
    </row>
    <row r="133" spans="1:8" s="4" customFormat="1" x14ac:dyDescent="0.2">
      <c r="A133" s="15" t="s">
        <v>213</v>
      </c>
      <c r="B133" s="3" t="s">
        <v>122</v>
      </c>
      <c r="C133" s="85" t="s">
        <v>2</v>
      </c>
      <c r="D133" s="86"/>
      <c r="E133" s="86"/>
      <c r="F133" s="87"/>
      <c r="G133" s="31" t="str">
        <f>IF(OR(C133=Lists!$B$2,ISBLANK(C133)),Lists!$AX$8,"")</f>
        <v>Maak een keuze uit het drop-down menu</v>
      </c>
    </row>
    <row r="134" spans="1:8" s="4" customFormat="1" x14ac:dyDescent="0.2">
      <c r="A134" s="15" t="s">
        <v>214</v>
      </c>
      <c r="B134" s="3" t="s">
        <v>123</v>
      </c>
      <c r="C134" s="85" t="s">
        <v>2</v>
      </c>
      <c r="D134" s="86"/>
      <c r="E134" s="86"/>
      <c r="F134" s="87"/>
      <c r="G134" s="31" t="str">
        <f>IF(OR(C134=Lists!$B$2,ISBLANK(C134)),Lists!$AX$8,"")</f>
        <v>Maak een keuze uit het drop-down menu</v>
      </c>
    </row>
    <row r="135" spans="1:8" s="4" customFormat="1" x14ac:dyDescent="0.2">
      <c r="A135" s="15" t="s">
        <v>215</v>
      </c>
      <c r="B135" s="3" t="s">
        <v>124</v>
      </c>
      <c r="C135" s="85" t="s">
        <v>2</v>
      </c>
      <c r="D135" s="86"/>
      <c r="E135" s="86"/>
      <c r="F135" s="87"/>
      <c r="G135" s="31" t="str">
        <f>IF(OR(C135=Lists!$B$2,ISBLANK(C135)),Lists!$AX$8,"")</f>
        <v>Maak een keuze uit het drop-down menu</v>
      </c>
    </row>
    <row r="136" spans="1:8" s="4" customFormat="1" ht="21" x14ac:dyDescent="0.2">
      <c r="A136" s="15" t="s">
        <v>483</v>
      </c>
      <c r="B136" s="3" t="s">
        <v>484</v>
      </c>
      <c r="C136" s="85" t="s">
        <v>210</v>
      </c>
      <c r="D136" s="86"/>
      <c r="E136" s="86"/>
      <c r="F136" s="87"/>
      <c r="G136" s="31" t="str">
        <f>IF(OR(ISBLANK(C136),C136=Lists!$J$2),Lists!$AX$15,"")</f>
        <v xml:space="preserve">Geef een toelichting (verplicht) </v>
      </c>
    </row>
    <row r="137" spans="1:8" s="4" customFormat="1" x14ac:dyDescent="0.2">
      <c r="A137" s="15" t="s">
        <v>60</v>
      </c>
      <c r="B137" s="15"/>
      <c r="C137" s="72"/>
      <c r="D137" s="72"/>
      <c r="E137" s="72"/>
      <c r="F137" s="72"/>
      <c r="G137" s="15"/>
      <c r="H137" s="15"/>
    </row>
    <row r="138" spans="1:8" s="4" customFormat="1" x14ac:dyDescent="0.2">
      <c r="A138" s="15"/>
      <c r="B138" s="15"/>
      <c r="C138" s="104" t="s">
        <v>297</v>
      </c>
      <c r="D138" s="104"/>
      <c r="E138" s="104" t="s">
        <v>298</v>
      </c>
      <c r="F138" s="104"/>
      <c r="G138" s="15"/>
      <c r="H138" s="15"/>
    </row>
    <row r="139" spans="1:8" s="4" customFormat="1" ht="136.5" x14ac:dyDescent="0.2">
      <c r="A139" s="15"/>
      <c r="B139" s="3" t="s">
        <v>487</v>
      </c>
      <c r="C139" s="94" t="s">
        <v>170</v>
      </c>
      <c r="D139" s="94"/>
      <c r="E139" s="84" t="s">
        <v>135</v>
      </c>
      <c r="F139" s="84"/>
      <c r="G139" s="2" t="s">
        <v>1</v>
      </c>
    </row>
    <row r="140" spans="1:8" s="4" customFormat="1" ht="14.25" customHeight="1" x14ac:dyDescent="0.2">
      <c r="A140" s="15" t="s">
        <v>384</v>
      </c>
      <c r="B140" s="3" t="s">
        <v>171</v>
      </c>
      <c r="C140" s="92" t="s">
        <v>2</v>
      </c>
      <c r="D140" s="93"/>
      <c r="E140" s="92"/>
      <c r="F140" s="93"/>
      <c r="G140" s="26" t="str">
        <f>IF(OR(C140=Lists!$N$4,AND(C140=Lists!$N$3,ISNUMBER(E140))),"",Lists!$AX$16)</f>
        <v>Maak een keuze, en voer een aantal in</v>
      </c>
    </row>
    <row r="141" spans="1:8" s="4" customFormat="1" ht="14.25" customHeight="1" x14ac:dyDescent="0.2">
      <c r="A141" s="15" t="s">
        <v>385</v>
      </c>
      <c r="B141" s="3" t="s">
        <v>172</v>
      </c>
      <c r="C141" s="92" t="s">
        <v>2</v>
      </c>
      <c r="D141" s="93"/>
      <c r="E141" s="92"/>
      <c r="F141" s="93"/>
      <c r="G141" s="26" t="str">
        <f>IF(OR(C141=Lists!$N$4,AND(C141=Lists!$N$3,ISNUMBER(E141))),"",Lists!$AX$16)</f>
        <v>Maak een keuze, en voer een aantal in</v>
      </c>
    </row>
    <row r="142" spans="1:8" s="4" customFormat="1" x14ac:dyDescent="0.2">
      <c r="A142" s="15" t="s">
        <v>386</v>
      </c>
      <c r="B142" s="3" t="s">
        <v>173</v>
      </c>
      <c r="C142" s="92" t="s">
        <v>2</v>
      </c>
      <c r="D142" s="93"/>
      <c r="E142" s="92"/>
      <c r="F142" s="93"/>
      <c r="G142" s="26" t="str">
        <f>IF(OR(C142=Lists!$N$4,AND(C142=Lists!$N$3,ISNUMBER(E142))),"",Lists!$AX$16)</f>
        <v>Maak een keuze, en voer een aantal in</v>
      </c>
    </row>
    <row r="143" spans="1:8" s="4" customFormat="1" x14ac:dyDescent="0.2">
      <c r="A143" s="15" t="s">
        <v>387</v>
      </c>
      <c r="B143" s="3" t="s">
        <v>174</v>
      </c>
      <c r="C143" s="92" t="s">
        <v>2</v>
      </c>
      <c r="D143" s="93"/>
      <c r="E143" s="92"/>
      <c r="F143" s="93"/>
      <c r="G143" s="26" t="str">
        <f>IF(OR(C143=Lists!$N$4,AND(C143=Lists!$N$3,ISNUMBER(E143))),"",Lists!$AX$16)</f>
        <v>Maak een keuze, en voer een aantal in</v>
      </c>
    </row>
    <row r="144" spans="1:8" s="4" customFormat="1" x14ac:dyDescent="0.2">
      <c r="A144" s="15" t="s">
        <v>388</v>
      </c>
      <c r="B144" s="3" t="s">
        <v>235</v>
      </c>
      <c r="C144" s="92" t="s">
        <v>2</v>
      </c>
      <c r="D144" s="93"/>
      <c r="E144" s="92"/>
      <c r="F144" s="93"/>
      <c r="G144" s="26" t="str">
        <f>IF(OR(C144=Lists!$N$4,AND(C144=Lists!$N$3,ISNUMBER(E144))),"",Lists!$AX$16)</f>
        <v>Maak een keuze, en voer een aantal in</v>
      </c>
    </row>
    <row r="145" spans="1:8" s="4" customFormat="1" x14ac:dyDescent="0.2">
      <c r="A145" s="15" t="s">
        <v>389</v>
      </c>
      <c r="B145" s="3" t="s">
        <v>304</v>
      </c>
      <c r="C145" s="92" t="s">
        <v>2</v>
      </c>
      <c r="D145" s="93"/>
      <c r="E145" s="92"/>
      <c r="F145" s="93"/>
      <c r="G145" s="26" t="str">
        <f>IF(OR(C145=Lists!$N$4,AND(C145=Lists!$N$3,ISNUMBER(E145))),"",Lists!$AX$16)</f>
        <v>Maak een keuze, en voer een aantal in</v>
      </c>
    </row>
    <row r="146" spans="1:8" s="4" customFormat="1" x14ac:dyDescent="0.2">
      <c r="A146" s="15" t="s">
        <v>390</v>
      </c>
      <c r="B146" s="3" t="s">
        <v>175</v>
      </c>
      <c r="C146" s="92" t="s">
        <v>2</v>
      </c>
      <c r="D146" s="93"/>
      <c r="E146" s="92"/>
      <c r="F146" s="93"/>
      <c r="G146" s="26" t="str">
        <f>IF(OR(C146=Lists!$N$4,AND(C146=Lists!$N$3,ISNUMBER(E146))),"",Lists!$AX$16)</f>
        <v>Maak een keuze, en voer een aantal in</v>
      </c>
    </row>
    <row r="147" spans="1:8" s="4" customFormat="1" x14ac:dyDescent="0.2">
      <c r="A147" s="15" t="s">
        <v>391</v>
      </c>
      <c r="B147" s="3" t="s">
        <v>176</v>
      </c>
      <c r="C147" s="92" t="s">
        <v>2</v>
      </c>
      <c r="D147" s="93"/>
      <c r="E147" s="92"/>
      <c r="F147" s="93"/>
      <c r="G147" s="26" t="str">
        <f>IF(OR(C147=Lists!$N$4,AND(C147=Lists!$N$3,ISNUMBER(E147))),"",Lists!$AX$16)</f>
        <v>Maak een keuze, en voer een aantal in</v>
      </c>
    </row>
    <row r="148" spans="1:8" s="4" customFormat="1" x14ac:dyDescent="0.2">
      <c r="A148" s="15" t="s">
        <v>392</v>
      </c>
      <c r="B148" s="3" t="s">
        <v>177</v>
      </c>
      <c r="C148" s="92" t="s">
        <v>2</v>
      </c>
      <c r="D148" s="93"/>
      <c r="E148" s="92"/>
      <c r="F148" s="93"/>
      <c r="G148" s="26" t="str">
        <f>IF(OR(C148=Lists!$N$4,AND(C148=Lists!$N$3,ISNUMBER(E148))),"",Lists!$AX$16)</f>
        <v>Maak een keuze, en voer een aantal in</v>
      </c>
    </row>
    <row r="149" spans="1:8" s="4" customFormat="1" x14ac:dyDescent="0.2">
      <c r="A149" s="15" t="s">
        <v>393</v>
      </c>
      <c r="B149" s="3" t="s">
        <v>178</v>
      </c>
      <c r="C149" s="92" t="s">
        <v>2</v>
      </c>
      <c r="D149" s="93"/>
      <c r="E149" s="92"/>
      <c r="F149" s="93"/>
      <c r="G149" s="26" t="str">
        <f>IF(OR(C149=Lists!$N$4,AND(C149=Lists!$N$3,ISNUMBER(E149))),"",Lists!$AX$16)</f>
        <v>Maak een keuze, en voer een aantal in</v>
      </c>
    </row>
    <row r="150" spans="1:8" s="4" customFormat="1" x14ac:dyDescent="0.2">
      <c r="A150" s="15" t="s">
        <v>60</v>
      </c>
      <c r="B150" s="15"/>
      <c r="C150" s="72"/>
      <c r="D150" s="72"/>
      <c r="E150" s="72"/>
      <c r="F150" s="72"/>
      <c r="G150" s="15"/>
      <c r="H150" s="15"/>
    </row>
    <row r="151" spans="1:8" s="4" customFormat="1" x14ac:dyDescent="0.2">
      <c r="A151" s="33" t="s">
        <v>60</v>
      </c>
      <c r="B151" s="33"/>
      <c r="C151" s="79"/>
      <c r="D151" s="79"/>
      <c r="E151" s="68"/>
      <c r="F151" s="68"/>
    </row>
    <row r="152" spans="1:8" s="4" customFormat="1" x14ac:dyDescent="0.2">
      <c r="A152" s="15" t="s">
        <v>60</v>
      </c>
      <c r="B152" s="15"/>
      <c r="C152" s="84" t="s">
        <v>0</v>
      </c>
      <c r="D152" s="84"/>
      <c r="E152" s="84"/>
      <c r="F152" s="84"/>
      <c r="G152" s="2" t="s">
        <v>1</v>
      </c>
      <c r="H152" s="15"/>
    </row>
    <row r="153" spans="1:8" s="4" customFormat="1" ht="31.5" x14ac:dyDescent="0.2">
      <c r="A153" s="15">
        <v>23</v>
      </c>
      <c r="B153" s="3" t="s">
        <v>65</v>
      </c>
      <c r="C153" s="85" t="s">
        <v>210</v>
      </c>
      <c r="D153" s="86"/>
      <c r="E153" s="86"/>
      <c r="F153" s="87"/>
      <c r="G153" s="31" t="str">
        <f>IF(C153=Lists!$J$2,Lists!$AX$11,"")</f>
        <v>Vermeld (optioneel) een toelichting</v>
      </c>
    </row>
    <row r="154" spans="1:8" s="4" customFormat="1" x14ac:dyDescent="0.2">
      <c r="A154" s="33" t="s">
        <v>60</v>
      </c>
      <c r="C154" s="68"/>
      <c r="D154" s="68"/>
      <c r="E154" s="68"/>
      <c r="F154" s="68"/>
    </row>
    <row r="155" spans="1:8" s="4" customFormat="1" x14ac:dyDescent="0.2">
      <c r="A155" s="33" t="s">
        <v>60</v>
      </c>
      <c r="C155" s="68"/>
      <c r="D155" s="68"/>
      <c r="E155" s="68"/>
      <c r="F155" s="68"/>
    </row>
    <row r="156" spans="1:8" s="4" customFormat="1" x14ac:dyDescent="0.2">
      <c r="A156" s="15" t="s">
        <v>60</v>
      </c>
      <c r="B156" s="1" t="s">
        <v>66</v>
      </c>
      <c r="C156" s="72"/>
      <c r="D156" s="72"/>
      <c r="E156" s="72"/>
      <c r="F156" s="72"/>
      <c r="G156" s="15"/>
      <c r="H156" s="15"/>
    </row>
    <row r="157" spans="1:8" s="4" customFormat="1" x14ac:dyDescent="0.2">
      <c r="A157" s="33" t="s">
        <v>60</v>
      </c>
      <c r="C157" s="68"/>
      <c r="D157" s="68"/>
      <c r="E157" s="68"/>
      <c r="F157" s="68"/>
    </row>
    <row r="158" spans="1:8" s="4" customFormat="1" x14ac:dyDescent="0.2">
      <c r="A158" s="10" t="s">
        <v>60</v>
      </c>
      <c r="B158" s="40" t="s">
        <v>44</v>
      </c>
      <c r="C158" s="68"/>
      <c r="D158" s="68"/>
      <c r="E158" s="68"/>
      <c r="F158" s="68"/>
    </row>
    <row r="159" spans="1:8" s="4" customFormat="1" x14ac:dyDescent="0.2">
      <c r="A159" s="33" t="s">
        <v>60</v>
      </c>
      <c r="C159" s="84"/>
      <c r="D159" s="84"/>
      <c r="E159" s="84"/>
      <c r="F159" s="84"/>
      <c r="G159" s="2"/>
    </row>
    <row r="160" spans="1:8" s="4" customFormat="1" ht="21" x14ac:dyDescent="0.2">
      <c r="A160" s="15">
        <v>24</v>
      </c>
      <c r="B160" s="3" t="s">
        <v>305</v>
      </c>
      <c r="C160" s="84" t="s">
        <v>0</v>
      </c>
      <c r="D160" s="84"/>
      <c r="E160" s="84"/>
      <c r="F160" s="84"/>
      <c r="G160" s="2" t="s">
        <v>1</v>
      </c>
    </row>
    <row r="161" spans="1:8" s="4" customFormat="1" x14ac:dyDescent="0.2">
      <c r="A161" s="15" t="s">
        <v>216</v>
      </c>
      <c r="B161" s="3" t="s">
        <v>306</v>
      </c>
      <c r="C161" s="85" t="s">
        <v>2</v>
      </c>
      <c r="D161" s="86"/>
      <c r="E161" s="86"/>
      <c r="F161" s="87"/>
      <c r="G161" s="31" t="str">
        <f>IF(OR(C161=Lists!$B$2,ISBLANK(C161)),Lists!$AX$8,"")</f>
        <v>Maak een keuze uit het drop-down menu</v>
      </c>
      <c r="H161" s="15"/>
    </row>
    <row r="162" spans="1:8" s="4" customFormat="1" x14ac:dyDescent="0.2">
      <c r="A162" s="15" t="s">
        <v>217</v>
      </c>
      <c r="B162" s="3" t="s">
        <v>193</v>
      </c>
      <c r="C162" s="85" t="s">
        <v>2</v>
      </c>
      <c r="D162" s="86"/>
      <c r="E162" s="86"/>
      <c r="F162" s="87"/>
      <c r="G162" s="31" t="str">
        <f>IF(OR(C162=Lists!$B$2,ISBLANK(C162)),Lists!$AX$8,"")</f>
        <v>Maak een keuze uit het drop-down menu</v>
      </c>
      <c r="H162" s="15"/>
    </row>
    <row r="163" spans="1:8" s="4" customFormat="1" x14ac:dyDescent="0.2">
      <c r="A163" s="15" t="s">
        <v>218</v>
      </c>
      <c r="B163" s="3" t="s">
        <v>192</v>
      </c>
      <c r="C163" s="85" t="s">
        <v>2</v>
      </c>
      <c r="D163" s="86"/>
      <c r="E163" s="86"/>
      <c r="F163" s="87"/>
      <c r="G163" s="31" t="str">
        <f>IF(OR(C163=Lists!$B$2,ISBLANK(C163)),Lists!$AX$8,"")</f>
        <v>Maak een keuze uit het drop-down menu</v>
      </c>
      <c r="H163" s="15"/>
    </row>
    <row r="164" spans="1:8" s="4" customFormat="1" x14ac:dyDescent="0.2">
      <c r="A164" s="15" t="s">
        <v>219</v>
      </c>
      <c r="B164" s="3" t="s">
        <v>194</v>
      </c>
      <c r="C164" s="85" t="s">
        <v>2</v>
      </c>
      <c r="D164" s="86"/>
      <c r="E164" s="86"/>
      <c r="F164" s="87"/>
      <c r="G164" s="31" t="str">
        <f>IF(OR(C164=Lists!$B$2,ISBLANK(C164)),Lists!$AX$8,"")</f>
        <v>Maak een keuze uit het drop-down menu</v>
      </c>
      <c r="H164" s="15"/>
    </row>
    <row r="165" spans="1:8" s="4" customFormat="1" ht="21" x14ac:dyDescent="0.2">
      <c r="A165" s="15" t="s">
        <v>309</v>
      </c>
      <c r="B165" s="3" t="s">
        <v>307</v>
      </c>
      <c r="C165" s="85" t="s">
        <v>2</v>
      </c>
      <c r="D165" s="86"/>
      <c r="E165" s="86"/>
      <c r="F165" s="87"/>
      <c r="G165" s="31" t="str">
        <f>IF(OR(C165=Lists!$B$2,ISBLANK(C165)),Lists!$AX$8,"")</f>
        <v>Maak een keuze uit het drop-down menu</v>
      </c>
      <c r="H165" s="15"/>
    </row>
    <row r="166" spans="1:8" s="4" customFormat="1" ht="31.5" x14ac:dyDescent="0.2">
      <c r="A166" s="15" t="s">
        <v>310</v>
      </c>
      <c r="B166" s="3" t="s">
        <v>485</v>
      </c>
      <c r="C166" s="89"/>
      <c r="D166" s="90"/>
      <c r="E166" s="90"/>
      <c r="F166" s="91"/>
      <c r="G166" s="31" t="str">
        <f>IF(ISBLANK(C166),Lists!$AX$18,"")</f>
        <v>Voer een datum in (dd-mm-jjjj)</v>
      </c>
      <c r="H166" s="15"/>
    </row>
    <row r="167" spans="1:8" s="4" customFormat="1" x14ac:dyDescent="0.2">
      <c r="A167" s="15"/>
      <c r="B167" s="15"/>
      <c r="C167" s="72"/>
      <c r="D167" s="72"/>
      <c r="E167" s="72"/>
      <c r="F167" s="72"/>
      <c r="G167" s="15"/>
      <c r="H167" s="15"/>
    </row>
    <row r="168" spans="1:8" s="4" customFormat="1" x14ac:dyDescent="0.2">
      <c r="A168" s="15"/>
      <c r="B168" s="15"/>
      <c r="C168" s="78"/>
      <c r="D168" s="78"/>
      <c r="E168" s="94" t="s">
        <v>0</v>
      </c>
      <c r="F168" s="94"/>
      <c r="G168" s="9" t="s">
        <v>1</v>
      </c>
      <c r="H168" s="15"/>
    </row>
    <row r="169" spans="1:8" s="4" customFormat="1" ht="42" x14ac:dyDescent="0.2">
      <c r="A169" s="15" t="s">
        <v>488</v>
      </c>
      <c r="B169" s="3" t="s">
        <v>489</v>
      </c>
      <c r="C169" s="78"/>
      <c r="D169" s="78"/>
      <c r="E169" s="92"/>
      <c r="F169" s="93"/>
      <c r="G169" s="26" t="str">
        <f>IF(ISNUMBER(E169),"",Lists!$AX$9)</f>
        <v>Voer een aantal in</v>
      </c>
      <c r="H169" s="15"/>
    </row>
    <row r="170" spans="1:8" s="4" customFormat="1" x14ac:dyDescent="0.2">
      <c r="A170" s="15"/>
      <c r="B170" s="15"/>
      <c r="C170" s="72"/>
      <c r="D170" s="72"/>
      <c r="E170" s="72"/>
      <c r="F170" s="72"/>
      <c r="G170" s="15"/>
      <c r="H170" s="15"/>
    </row>
    <row r="171" spans="1:8" s="4" customFormat="1" x14ac:dyDescent="0.2">
      <c r="A171" s="15"/>
      <c r="B171" s="15"/>
      <c r="C171" s="72"/>
      <c r="D171" s="72"/>
      <c r="E171" s="72"/>
      <c r="F171" s="72"/>
      <c r="G171" s="15"/>
      <c r="H171" s="15"/>
    </row>
    <row r="172" spans="1:8" s="4" customFormat="1" x14ac:dyDescent="0.2">
      <c r="A172" s="15"/>
      <c r="B172" s="15"/>
      <c r="C172" s="72"/>
      <c r="D172" s="72"/>
      <c r="E172" s="72"/>
      <c r="F172" s="72"/>
      <c r="G172" s="15"/>
      <c r="H172" s="15"/>
    </row>
    <row r="173" spans="1:8" s="4" customFormat="1" x14ac:dyDescent="0.2">
      <c r="A173" s="33" t="s">
        <v>60</v>
      </c>
      <c r="B173" s="40" t="s">
        <v>86</v>
      </c>
      <c r="C173" s="68"/>
      <c r="D173" s="68"/>
      <c r="E173" s="68"/>
      <c r="F173" s="68"/>
    </row>
    <row r="174" spans="1:8" s="4" customFormat="1" x14ac:dyDescent="0.2">
      <c r="A174" s="33" t="s">
        <v>60</v>
      </c>
      <c r="C174" s="68"/>
      <c r="D174" s="68"/>
      <c r="E174" s="68"/>
      <c r="F174" s="68"/>
    </row>
    <row r="175" spans="1:8" s="4" customFormat="1" ht="34.5" customHeight="1" x14ac:dyDescent="0.2">
      <c r="A175" s="15">
        <v>25</v>
      </c>
      <c r="B175" s="3" t="s">
        <v>311</v>
      </c>
      <c r="C175" s="84" t="s">
        <v>0</v>
      </c>
      <c r="D175" s="84"/>
      <c r="E175" s="84"/>
      <c r="F175" s="84"/>
      <c r="G175" s="2" t="s">
        <v>1</v>
      </c>
    </row>
    <row r="176" spans="1:8" s="4" customFormat="1" x14ac:dyDescent="0.2">
      <c r="A176" s="15" t="s">
        <v>312</v>
      </c>
      <c r="B176" s="3" t="s">
        <v>136</v>
      </c>
      <c r="C176" s="85" t="s">
        <v>2</v>
      </c>
      <c r="D176" s="86"/>
      <c r="E176" s="86"/>
      <c r="F176" s="87"/>
      <c r="G176" s="31" t="str">
        <f>IF(OR(C176=Lists!$B$2,ISBLANK(C176)),Lists!$AX$8,"")</f>
        <v>Maak een keuze uit het drop-down menu</v>
      </c>
    </row>
    <row r="177" spans="1:7" s="4" customFormat="1" ht="13.5" customHeight="1" x14ac:dyDescent="0.2">
      <c r="A177" s="15" t="s">
        <v>313</v>
      </c>
      <c r="B177" s="3" t="s">
        <v>229</v>
      </c>
      <c r="C177" s="85" t="s">
        <v>2</v>
      </c>
      <c r="D177" s="86"/>
      <c r="E177" s="86"/>
      <c r="F177" s="87"/>
      <c r="G177" s="31" t="str">
        <f>IF(OR(C177=Lists!$B$2,ISBLANK(C177)),Lists!$AX$8,"")</f>
        <v>Maak een keuze uit het drop-down menu</v>
      </c>
    </row>
    <row r="178" spans="1:7" s="4" customFormat="1" ht="13.5" customHeight="1" x14ac:dyDescent="0.2">
      <c r="A178" s="15" t="s">
        <v>314</v>
      </c>
      <c r="B178" s="3" t="s">
        <v>320</v>
      </c>
      <c r="C178" s="85" t="s">
        <v>2</v>
      </c>
      <c r="D178" s="86"/>
      <c r="E178" s="86"/>
      <c r="F178" s="87"/>
      <c r="G178" s="31" t="str">
        <f>IF(OR(C178=Lists!$B$2,ISBLANK(C178)),Lists!$AX$8,"")</f>
        <v>Maak een keuze uit het drop-down menu</v>
      </c>
    </row>
    <row r="179" spans="1:7" s="4" customFormat="1" ht="13.5" customHeight="1" x14ac:dyDescent="0.2">
      <c r="A179" s="15" t="s">
        <v>315</v>
      </c>
      <c r="B179" s="3" t="s">
        <v>321</v>
      </c>
      <c r="C179" s="85" t="s">
        <v>2</v>
      </c>
      <c r="D179" s="86"/>
      <c r="E179" s="86"/>
      <c r="F179" s="87"/>
      <c r="G179" s="31" t="str">
        <f>IF(OR(C179=Lists!$B$2,ISBLANK(C179)),Lists!$AX$8,"")</f>
        <v>Maak een keuze uit het drop-down menu</v>
      </c>
    </row>
    <row r="180" spans="1:7" s="4" customFormat="1" ht="13.5" customHeight="1" x14ac:dyDescent="0.2">
      <c r="A180" s="15" t="s">
        <v>316</v>
      </c>
      <c r="B180" s="3" t="s">
        <v>322</v>
      </c>
      <c r="C180" s="85" t="s">
        <v>2</v>
      </c>
      <c r="D180" s="86"/>
      <c r="E180" s="86"/>
      <c r="F180" s="87"/>
      <c r="G180" s="31" t="str">
        <f>IF(OR(C180=Lists!$B$2,ISBLANK(C180)),Lists!$AX$8,"")</f>
        <v>Maak een keuze uit het drop-down menu</v>
      </c>
    </row>
    <row r="181" spans="1:7" s="4" customFormat="1" ht="13.5" customHeight="1" x14ac:dyDescent="0.2">
      <c r="A181" s="15" t="s">
        <v>317</v>
      </c>
      <c r="B181" s="3" t="s">
        <v>323</v>
      </c>
      <c r="C181" s="85" t="s">
        <v>2</v>
      </c>
      <c r="D181" s="86"/>
      <c r="E181" s="86"/>
      <c r="F181" s="87"/>
      <c r="G181" s="31" t="str">
        <f>IF(OR(C181=Lists!$B$2,ISBLANK(C181)),Lists!$AX$8,"")</f>
        <v>Maak een keuze uit het drop-down menu</v>
      </c>
    </row>
    <row r="182" spans="1:7" s="4" customFormat="1" ht="13.5" customHeight="1" x14ac:dyDescent="0.2">
      <c r="A182" s="15" t="s">
        <v>318</v>
      </c>
      <c r="B182" s="3" t="s">
        <v>324</v>
      </c>
      <c r="C182" s="85" t="s">
        <v>2</v>
      </c>
      <c r="D182" s="86"/>
      <c r="E182" s="86"/>
      <c r="F182" s="87"/>
      <c r="G182" s="31" t="str">
        <f>IF(OR(C182=Lists!$B$2,ISBLANK(C182)),Lists!$AX$8,"")</f>
        <v>Maak een keuze uit het drop-down menu</v>
      </c>
    </row>
    <row r="183" spans="1:7" s="4" customFormat="1" ht="13.5" customHeight="1" x14ac:dyDescent="0.2">
      <c r="A183" s="15" t="s">
        <v>319</v>
      </c>
      <c r="B183" s="3" t="s">
        <v>491</v>
      </c>
      <c r="C183" s="85" t="s">
        <v>2</v>
      </c>
      <c r="D183" s="86"/>
      <c r="E183" s="86"/>
      <c r="F183" s="87"/>
      <c r="G183" s="31" t="str">
        <f>IF(OR(C183=Lists!$B$2,ISBLANK(C183)),Lists!$AX$8,"")</f>
        <v>Maak een keuze uit het drop-down menu</v>
      </c>
    </row>
    <row r="184" spans="1:7" s="4" customFormat="1" ht="58.5" x14ac:dyDescent="0.2">
      <c r="A184" s="15"/>
      <c r="B184" s="17" t="s">
        <v>490</v>
      </c>
      <c r="C184" s="72"/>
      <c r="D184" s="72"/>
      <c r="E184" s="72"/>
      <c r="F184" s="72"/>
      <c r="G184" s="15"/>
    </row>
    <row r="185" spans="1:7" s="4" customFormat="1" x14ac:dyDescent="0.2">
      <c r="A185" s="15"/>
      <c r="B185" s="15"/>
      <c r="C185" s="72"/>
      <c r="D185" s="72"/>
      <c r="E185" s="72"/>
      <c r="F185" s="72"/>
      <c r="G185" s="15"/>
    </row>
    <row r="186" spans="1:7" s="4" customFormat="1" x14ac:dyDescent="0.2">
      <c r="A186" s="15"/>
      <c r="B186" s="15"/>
      <c r="C186" s="84" t="s">
        <v>0</v>
      </c>
      <c r="D186" s="84"/>
      <c r="E186" s="84"/>
      <c r="F186" s="84"/>
      <c r="G186" s="2" t="s">
        <v>1</v>
      </c>
    </row>
    <row r="187" spans="1:7" s="4" customFormat="1" ht="21" x14ac:dyDescent="0.2">
      <c r="A187" s="15" t="s">
        <v>142</v>
      </c>
      <c r="B187" s="3" t="s">
        <v>492</v>
      </c>
      <c r="C187" s="85" t="s">
        <v>2</v>
      </c>
      <c r="D187" s="86"/>
      <c r="E187" s="86"/>
      <c r="F187" s="87"/>
      <c r="G187" s="31" t="str">
        <f>IF(OR(C187=Lists!$B$2,ISBLANK(C187)),Lists!$AX$8,"")</f>
        <v>Maak een keuze uit het drop-down menu</v>
      </c>
    </row>
    <row r="188" spans="1:7" s="4" customFormat="1" ht="14.25" customHeight="1" x14ac:dyDescent="0.2">
      <c r="A188" s="15" t="s">
        <v>143</v>
      </c>
      <c r="B188" s="3" t="s">
        <v>325</v>
      </c>
      <c r="C188" s="85" t="s">
        <v>168</v>
      </c>
      <c r="D188" s="86"/>
      <c r="E188" s="86"/>
      <c r="F188" s="87"/>
      <c r="G188" s="31" t="str">
        <f>IF(OR(ISNONTEXT(C188),C188=Lists!$L$2),Lists!$AX$19,"")</f>
        <v>Voer de afdelings-/functienaam in</v>
      </c>
    </row>
    <row r="189" spans="1:7" s="4" customFormat="1" ht="21" customHeight="1" x14ac:dyDescent="0.2">
      <c r="A189" s="15" t="s">
        <v>144</v>
      </c>
      <c r="B189" s="3" t="s">
        <v>493</v>
      </c>
      <c r="C189" s="85" t="s">
        <v>2</v>
      </c>
      <c r="D189" s="86"/>
      <c r="E189" s="86"/>
      <c r="F189" s="87"/>
      <c r="G189" s="31" t="str">
        <f>IF(OR(C189=Lists!$B$2,ISBLANK(C189)),Lists!$AX$8,"")</f>
        <v>Maak een keuze uit het drop-down menu</v>
      </c>
    </row>
    <row r="190" spans="1:7" s="4" customFormat="1" x14ac:dyDescent="0.2">
      <c r="A190" s="15"/>
      <c r="B190" s="15"/>
      <c r="C190" s="72"/>
      <c r="D190" s="72"/>
      <c r="E190" s="72"/>
      <c r="F190" s="72"/>
      <c r="G190" s="15"/>
    </row>
    <row r="191" spans="1:7" s="4" customFormat="1" x14ac:dyDescent="0.2">
      <c r="A191" s="15"/>
      <c r="B191" s="15"/>
      <c r="C191" s="72"/>
      <c r="D191" s="72"/>
      <c r="E191" s="72"/>
      <c r="F191" s="72"/>
      <c r="G191" s="15"/>
    </row>
    <row r="192" spans="1:7" s="4" customFormat="1" ht="30" customHeight="1" x14ac:dyDescent="0.2">
      <c r="A192" s="15">
        <v>27</v>
      </c>
      <c r="B192" s="3" t="s">
        <v>328</v>
      </c>
      <c r="C192" s="84" t="s">
        <v>0</v>
      </c>
      <c r="D192" s="84"/>
      <c r="E192" s="84"/>
      <c r="F192" s="84"/>
      <c r="G192" s="2" t="s">
        <v>1</v>
      </c>
    </row>
    <row r="193" spans="1:8" s="4" customFormat="1" ht="13.5" customHeight="1" x14ac:dyDescent="0.2">
      <c r="A193" s="15" t="s">
        <v>149</v>
      </c>
      <c r="B193" s="3" t="s">
        <v>138</v>
      </c>
      <c r="C193" s="85" t="s">
        <v>2</v>
      </c>
      <c r="D193" s="86"/>
      <c r="E193" s="86"/>
      <c r="F193" s="87"/>
      <c r="G193" s="31" t="str">
        <f>IF(OR(C193=Lists!$B$2,ISBLANK(C193)),Lists!$AX$8,"")</f>
        <v>Maak een keuze uit het drop-down menu</v>
      </c>
    </row>
    <row r="194" spans="1:8" s="4" customFormat="1" ht="13.5" customHeight="1" x14ac:dyDescent="0.2">
      <c r="A194" s="15" t="s">
        <v>150</v>
      </c>
      <c r="B194" s="3" t="s">
        <v>230</v>
      </c>
      <c r="C194" s="85" t="s">
        <v>2</v>
      </c>
      <c r="D194" s="86"/>
      <c r="E194" s="86"/>
      <c r="F194" s="87"/>
      <c r="G194" s="31" t="str">
        <f>IF(OR(C194=Lists!$B$2,ISBLANK(C194)),Lists!$AX$8,"")</f>
        <v>Maak een keuze uit het drop-down menu</v>
      </c>
    </row>
    <row r="195" spans="1:8" s="4" customFormat="1" ht="13.5" customHeight="1" x14ac:dyDescent="0.2">
      <c r="A195" s="15" t="s">
        <v>151</v>
      </c>
      <c r="B195" s="3" t="s">
        <v>137</v>
      </c>
      <c r="C195" s="85" t="s">
        <v>2</v>
      </c>
      <c r="D195" s="86"/>
      <c r="E195" s="86"/>
      <c r="F195" s="87"/>
      <c r="G195" s="31" t="str">
        <f>IF(OR(C195=Lists!$B$2,ISBLANK(C195)),Lists!$AX$8,"")</f>
        <v>Maak een keuze uit het drop-down menu</v>
      </c>
    </row>
    <row r="196" spans="1:8" s="4" customFormat="1" ht="13.5" customHeight="1" x14ac:dyDescent="0.2">
      <c r="A196" s="15" t="s">
        <v>330</v>
      </c>
      <c r="B196" s="3" t="s">
        <v>321</v>
      </c>
      <c r="C196" s="85" t="s">
        <v>2</v>
      </c>
      <c r="D196" s="86"/>
      <c r="E196" s="86"/>
      <c r="F196" s="87"/>
      <c r="G196" s="31" t="str">
        <f>IF(OR(C196=Lists!$B$2,ISBLANK(C196)),Lists!$AX$8,"")</f>
        <v>Maak een keuze uit het drop-down menu</v>
      </c>
    </row>
    <row r="197" spans="1:8" s="4" customFormat="1" ht="13.5" customHeight="1" x14ac:dyDescent="0.2">
      <c r="A197" s="15" t="s">
        <v>331</v>
      </c>
      <c r="B197" s="3" t="s">
        <v>329</v>
      </c>
      <c r="C197" s="85" t="s">
        <v>2</v>
      </c>
      <c r="D197" s="86"/>
      <c r="E197" s="86"/>
      <c r="F197" s="87"/>
      <c r="G197" s="31" t="str">
        <f>IF(OR(C197=Lists!$B$2,ISBLANK(C197)),Lists!$AX$8,"")</f>
        <v>Maak een keuze uit het drop-down menu</v>
      </c>
    </row>
    <row r="198" spans="1:8" s="4" customFormat="1" ht="13.5" customHeight="1" x14ac:dyDescent="0.2">
      <c r="A198" s="15" t="s">
        <v>332</v>
      </c>
      <c r="B198" s="3" t="s">
        <v>323</v>
      </c>
      <c r="C198" s="85" t="s">
        <v>2</v>
      </c>
      <c r="D198" s="86"/>
      <c r="E198" s="86"/>
      <c r="F198" s="87"/>
      <c r="G198" s="31" t="str">
        <f>IF(OR(C198=Lists!$B$2,ISBLANK(C198)),Lists!$AX$8,"")</f>
        <v>Maak een keuze uit het drop-down menu</v>
      </c>
    </row>
    <row r="199" spans="1:8" s="4" customFormat="1" ht="13.5" customHeight="1" x14ac:dyDescent="0.2">
      <c r="A199" s="15" t="s">
        <v>333</v>
      </c>
      <c r="B199" s="3" t="s">
        <v>324</v>
      </c>
      <c r="C199" s="85" t="s">
        <v>2</v>
      </c>
      <c r="D199" s="86"/>
      <c r="E199" s="86"/>
      <c r="F199" s="87"/>
      <c r="G199" s="31" t="str">
        <f>IF(OR(C199=Lists!$B$2,ISBLANK(C199)),Lists!$AX$8,"")</f>
        <v>Maak een keuze uit het drop-down menu</v>
      </c>
    </row>
    <row r="200" spans="1:8" s="4" customFormat="1" x14ac:dyDescent="0.2">
      <c r="A200" s="15"/>
      <c r="B200" s="15"/>
      <c r="C200" s="72"/>
      <c r="D200" s="72"/>
      <c r="E200" s="72"/>
      <c r="F200" s="72"/>
      <c r="G200" s="15"/>
    </row>
    <row r="201" spans="1:8" s="4" customFormat="1" x14ac:dyDescent="0.2">
      <c r="A201" s="15"/>
      <c r="B201" s="15"/>
      <c r="C201" s="72"/>
      <c r="D201" s="72"/>
      <c r="E201" s="72"/>
      <c r="F201" s="72"/>
      <c r="G201" s="15"/>
    </row>
    <row r="202" spans="1:8" s="4" customFormat="1" x14ac:dyDescent="0.2">
      <c r="A202" s="15"/>
      <c r="B202" s="15"/>
      <c r="C202" s="84" t="s">
        <v>0</v>
      </c>
      <c r="D202" s="84"/>
      <c r="E202" s="84"/>
      <c r="F202" s="84"/>
      <c r="G202" s="2" t="s">
        <v>1</v>
      </c>
    </row>
    <row r="203" spans="1:8" s="4" customFormat="1" ht="22.5" customHeight="1" x14ac:dyDescent="0.2">
      <c r="A203" s="15" t="s">
        <v>163</v>
      </c>
      <c r="B203" s="3" t="s">
        <v>334</v>
      </c>
      <c r="C203" s="85" t="s">
        <v>2</v>
      </c>
      <c r="D203" s="86"/>
      <c r="E203" s="86"/>
      <c r="F203" s="87"/>
      <c r="G203" s="31" t="str">
        <f>IF(OR(C203=Lists!$B$2,ISBLANK(C203)),Lists!$AX$8,"")</f>
        <v>Maak een keuze uit het drop-down menu</v>
      </c>
    </row>
    <row r="204" spans="1:8" s="4" customFormat="1" ht="31.5" x14ac:dyDescent="0.2">
      <c r="A204" s="15" t="s">
        <v>164</v>
      </c>
      <c r="B204" s="3" t="s">
        <v>383</v>
      </c>
      <c r="C204" s="89"/>
      <c r="D204" s="90"/>
      <c r="E204" s="90"/>
      <c r="F204" s="91"/>
      <c r="G204" s="31" t="str">
        <f>IF(ISBLANK(C204),Lists!$AX$18,"")</f>
        <v>Voer een datum in (dd-mm-jjjj)</v>
      </c>
      <c r="H204" s="15"/>
    </row>
    <row r="205" spans="1:8" s="4" customFormat="1" x14ac:dyDescent="0.2">
      <c r="A205" s="15" t="s">
        <v>165</v>
      </c>
      <c r="B205" s="14" t="s">
        <v>236</v>
      </c>
      <c r="C205" s="85" t="s">
        <v>168</v>
      </c>
      <c r="D205" s="86"/>
      <c r="E205" s="86"/>
      <c r="F205" s="87"/>
      <c r="G205" s="31" t="str">
        <f>IF(OR(ISNONTEXT(C205),C205=Lists!$L$2),Lists!$AX$19,"")</f>
        <v>Voer de afdelings-/functienaam in</v>
      </c>
      <c r="H205" s="15"/>
    </row>
    <row r="206" spans="1:8" s="4" customFormat="1" ht="14.25" customHeight="1" x14ac:dyDescent="0.2">
      <c r="A206" s="15" t="s">
        <v>335</v>
      </c>
      <c r="B206" s="3" t="s">
        <v>336</v>
      </c>
      <c r="C206" s="85" t="s">
        <v>168</v>
      </c>
      <c r="D206" s="86"/>
      <c r="E206" s="86"/>
      <c r="F206" s="87"/>
      <c r="G206" s="31" t="str">
        <f>IF(OR(ISBLANK(C206),C206=Lists!$L$2),Lists!$AX$15,"")</f>
        <v xml:space="preserve">Geef een toelichting (verplicht) </v>
      </c>
    </row>
    <row r="207" spans="1:8" s="4" customFormat="1" x14ac:dyDescent="0.2">
      <c r="A207" s="33" t="s">
        <v>60</v>
      </c>
      <c r="C207" s="68"/>
      <c r="D207" s="68"/>
      <c r="E207" s="68"/>
      <c r="F207" s="68"/>
    </row>
    <row r="208" spans="1:8" s="4" customFormat="1" x14ac:dyDescent="0.2">
      <c r="A208" s="33"/>
      <c r="C208" s="68"/>
      <c r="D208" s="68"/>
      <c r="E208" s="68"/>
      <c r="F208" s="68"/>
    </row>
    <row r="209" spans="1:8" s="4" customFormat="1" ht="26.25" customHeight="1" x14ac:dyDescent="0.2">
      <c r="A209" s="15">
        <v>29</v>
      </c>
      <c r="B209" s="3" t="s">
        <v>337</v>
      </c>
      <c r="C209" s="84" t="s">
        <v>0</v>
      </c>
      <c r="D209" s="84"/>
      <c r="E209" s="84"/>
      <c r="F209" s="84"/>
      <c r="G209" s="2" t="s">
        <v>1</v>
      </c>
    </row>
    <row r="210" spans="1:8" s="4" customFormat="1" ht="14.25" customHeight="1" x14ac:dyDescent="0.2">
      <c r="A210" s="15" t="s">
        <v>63</v>
      </c>
      <c r="B210" s="3" t="s">
        <v>138</v>
      </c>
      <c r="C210" s="85" t="s">
        <v>2</v>
      </c>
      <c r="D210" s="86"/>
      <c r="E210" s="86"/>
      <c r="F210" s="87"/>
      <c r="G210" s="31" t="str">
        <f>IF(OR(C210=Lists!$B$2,ISBLANK(C210)),Lists!$AX$8,"")</f>
        <v>Maak een keuze uit het drop-down menu</v>
      </c>
    </row>
    <row r="211" spans="1:8" s="4" customFormat="1" x14ac:dyDescent="0.2">
      <c r="A211" s="15" t="s">
        <v>64</v>
      </c>
      <c r="B211" s="3" t="s">
        <v>230</v>
      </c>
      <c r="C211" s="85" t="s">
        <v>2</v>
      </c>
      <c r="D211" s="86"/>
      <c r="E211" s="86"/>
      <c r="F211" s="87"/>
      <c r="G211" s="31" t="str">
        <f>IF(OR(C211=Lists!$B$2,ISBLANK(C211)),Lists!$AX$8,"")</f>
        <v>Maak een keuze uit het drop-down menu</v>
      </c>
    </row>
    <row r="212" spans="1:8" s="4" customFormat="1" ht="14.25" customHeight="1" x14ac:dyDescent="0.2">
      <c r="A212" s="15" t="s">
        <v>189</v>
      </c>
      <c r="B212" s="3" t="s">
        <v>137</v>
      </c>
      <c r="C212" s="85" t="s">
        <v>2</v>
      </c>
      <c r="D212" s="86"/>
      <c r="E212" s="86"/>
      <c r="F212" s="87"/>
      <c r="G212" s="31" t="str">
        <f>IF(OR(C212=Lists!$B$2,ISBLANK(C212)),Lists!$AX$8,"")</f>
        <v>Maak een keuze uit het drop-down menu</v>
      </c>
    </row>
    <row r="213" spans="1:8" s="4" customFormat="1" ht="14.25" customHeight="1" x14ac:dyDescent="0.2">
      <c r="A213" s="15" t="s">
        <v>338</v>
      </c>
      <c r="B213" s="3" t="s">
        <v>321</v>
      </c>
      <c r="C213" s="85" t="s">
        <v>2</v>
      </c>
      <c r="D213" s="86"/>
      <c r="E213" s="86"/>
      <c r="F213" s="87"/>
      <c r="G213" s="31" t="str">
        <f>IF(OR(C213=Lists!$B$2,ISBLANK(C213)),Lists!$AX$8,"")</f>
        <v>Maak een keuze uit het drop-down menu</v>
      </c>
    </row>
    <row r="214" spans="1:8" s="4" customFormat="1" ht="14.25" customHeight="1" x14ac:dyDescent="0.2">
      <c r="A214" s="15" t="s">
        <v>339</v>
      </c>
      <c r="B214" s="3" t="s">
        <v>329</v>
      </c>
      <c r="C214" s="85" t="s">
        <v>2</v>
      </c>
      <c r="D214" s="86"/>
      <c r="E214" s="86"/>
      <c r="F214" s="87"/>
      <c r="G214" s="31" t="str">
        <f>IF(OR(C214=Lists!$B$2,ISBLANK(C214)),Lists!$AX$8,"")</f>
        <v>Maak een keuze uit het drop-down menu</v>
      </c>
    </row>
    <row r="215" spans="1:8" s="4" customFormat="1" ht="14.25" customHeight="1" x14ac:dyDescent="0.2">
      <c r="A215" s="15" t="s">
        <v>340</v>
      </c>
      <c r="B215" s="3" t="s">
        <v>323</v>
      </c>
      <c r="C215" s="85" t="s">
        <v>2</v>
      </c>
      <c r="D215" s="86"/>
      <c r="E215" s="86"/>
      <c r="F215" s="87"/>
      <c r="G215" s="31" t="str">
        <f>IF(OR(C215=Lists!$B$2,ISBLANK(C215)),Lists!$AX$8,"")</f>
        <v>Maak een keuze uit het drop-down menu</v>
      </c>
    </row>
    <row r="216" spans="1:8" s="4" customFormat="1" x14ac:dyDescent="0.2">
      <c r="A216" s="15" t="s">
        <v>341</v>
      </c>
      <c r="B216" s="3" t="s">
        <v>324</v>
      </c>
      <c r="C216" s="85" t="s">
        <v>2</v>
      </c>
      <c r="D216" s="86"/>
      <c r="E216" s="86"/>
      <c r="F216" s="87"/>
      <c r="G216" s="31" t="str">
        <f>IF(OR(C216=Lists!$B$2,ISBLANK(C216)),Lists!$AX$8,"")</f>
        <v>Maak een keuze uit het drop-down menu</v>
      </c>
    </row>
    <row r="217" spans="1:8" s="4" customFormat="1" x14ac:dyDescent="0.2">
      <c r="A217" s="33" t="s">
        <v>60</v>
      </c>
      <c r="C217" s="68"/>
      <c r="D217" s="68"/>
      <c r="E217" s="68"/>
      <c r="F217" s="68"/>
    </row>
    <row r="218" spans="1:8" s="4" customFormat="1" x14ac:dyDescent="0.2">
      <c r="A218" s="33" t="s">
        <v>60</v>
      </c>
      <c r="C218" s="68"/>
      <c r="D218" s="68"/>
      <c r="E218" s="68"/>
      <c r="F218" s="68"/>
    </row>
    <row r="219" spans="1:8" s="4" customFormat="1" x14ac:dyDescent="0.2">
      <c r="A219" s="10" t="s">
        <v>60</v>
      </c>
      <c r="B219" s="40" t="s">
        <v>45</v>
      </c>
      <c r="C219" s="68"/>
      <c r="D219" s="68"/>
      <c r="E219" s="68"/>
      <c r="F219" s="68"/>
    </row>
    <row r="220" spans="1:8" s="4" customFormat="1" x14ac:dyDescent="0.2">
      <c r="A220" s="33" t="s">
        <v>60</v>
      </c>
      <c r="C220" s="84"/>
      <c r="D220" s="84"/>
      <c r="E220" s="84"/>
      <c r="F220" s="84"/>
      <c r="G220" s="2"/>
    </row>
    <row r="221" spans="1:8" s="4" customFormat="1" ht="36" customHeight="1" x14ac:dyDescent="0.2">
      <c r="A221" s="15">
        <v>30</v>
      </c>
      <c r="B221" s="3" t="s">
        <v>532</v>
      </c>
      <c r="C221" s="84" t="s">
        <v>0</v>
      </c>
      <c r="D221" s="84"/>
      <c r="E221" s="84"/>
      <c r="F221" s="84"/>
      <c r="G221" s="2" t="s">
        <v>1</v>
      </c>
      <c r="H221" s="15"/>
    </row>
    <row r="222" spans="1:8" s="4" customFormat="1" x14ac:dyDescent="0.2">
      <c r="A222" s="15" t="s">
        <v>220</v>
      </c>
      <c r="B222" s="3" t="s">
        <v>146</v>
      </c>
      <c r="C222" s="85" t="s">
        <v>2</v>
      </c>
      <c r="D222" s="86"/>
      <c r="E222" s="86"/>
      <c r="F222" s="87"/>
      <c r="G222" s="31" t="str">
        <f>IF(OR(C222=Lists!$B$2,ISBLANK(C222)),Lists!$AX$8,"")</f>
        <v>Maak een keuze uit het drop-down menu</v>
      </c>
    </row>
    <row r="223" spans="1:8" s="4" customFormat="1" x14ac:dyDescent="0.2">
      <c r="A223" s="15" t="s">
        <v>221</v>
      </c>
      <c r="B223" s="3" t="s">
        <v>147</v>
      </c>
      <c r="C223" s="85" t="s">
        <v>2</v>
      </c>
      <c r="D223" s="86"/>
      <c r="E223" s="86"/>
      <c r="F223" s="87"/>
      <c r="G223" s="31" t="str">
        <f>IF(OR(C223=Lists!$B$2,ISBLANK(C223)),Lists!$AX$8,"")</f>
        <v>Maak een keuze uit het drop-down menu</v>
      </c>
    </row>
    <row r="224" spans="1:8" s="4" customFormat="1" x14ac:dyDescent="0.2">
      <c r="A224" s="15" t="s">
        <v>222</v>
      </c>
      <c r="B224" s="3" t="s">
        <v>148</v>
      </c>
      <c r="C224" s="85" t="s">
        <v>2</v>
      </c>
      <c r="D224" s="86"/>
      <c r="E224" s="86"/>
      <c r="F224" s="87"/>
      <c r="G224" s="31" t="str">
        <f>IF(OR(C224=Lists!$B$2,ISBLANK(C224)),Lists!$AX$8,"")</f>
        <v>Maak een keuze uit het drop-down menu</v>
      </c>
    </row>
    <row r="225" spans="1:8" s="4" customFormat="1" ht="25.5" customHeight="1" x14ac:dyDescent="0.2">
      <c r="A225" s="15"/>
      <c r="B225" s="17" t="s">
        <v>494</v>
      </c>
      <c r="C225" s="73"/>
      <c r="D225" s="73"/>
      <c r="E225" s="73"/>
      <c r="F225" s="73"/>
      <c r="G225" s="32"/>
    </row>
    <row r="226" spans="1:8" s="4" customFormat="1" x14ac:dyDescent="0.2">
      <c r="A226" s="10" t="s">
        <v>60</v>
      </c>
      <c r="C226" s="68"/>
      <c r="D226" s="68"/>
      <c r="E226" s="68"/>
      <c r="F226" s="68"/>
    </row>
    <row r="227" spans="1:8" s="4" customFormat="1" x14ac:dyDescent="0.2">
      <c r="A227" s="10"/>
      <c r="C227" s="84" t="s">
        <v>0</v>
      </c>
      <c r="D227" s="84"/>
      <c r="E227" s="84"/>
      <c r="F227" s="84"/>
      <c r="G227" s="2" t="s">
        <v>1</v>
      </c>
    </row>
    <row r="228" spans="1:8" s="4" customFormat="1" ht="25.5" customHeight="1" x14ac:dyDescent="0.2">
      <c r="A228" s="15" t="s">
        <v>352</v>
      </c>
      <c r="B228" s="3" t="s">
        <v>497</v>
      </c>
      <c r="C228" s="85" t="s">
        <v>2</v>
      </c>
      <c r="D228" s="86"/>
      <c r="E228" s="86"/>
      <c r="F228" s="87"/>
      <c r="G228" s="31" t="str">
        <f>IF(OR(C228=Lists!$B$2,ISBLANK(C228)),Lists!$AX$8,"")</f>
        <v>Maak een keuze uit het drop-down menu</v>
      </c>
    </row>
    <row r="229" spans="1:8" s="4" customFormat="1" ht="25.5" customHeight="1" x14ac:dyDescent="0.2">
      <c r="A229" s="15" t="s">
        <v>353</v>
      </c>
      <c r="B229" s="3" t="s">
        <v>342</v>
      </c>
      <c r="C229" s="85" t="s">
        <v>2</v>
      </c>
      <c r="D229" s="86"/>
      <c r="E229" s="86"/>
      <c r="F229" s="87"/>
      <c r="G229" s="31" t="str">
        <f>IF(OR(C229=Lists!$B$2,ISBLANK(C229)),Lists!$AX$8,"")</f>
        <v>Maak een keuze uit het drop-down menu</v>
      </c>
    </row>
    <row r="230" spans="1:8" s="4" customFormat="1" ht="25.5" customHeight="1" x14ac:dyDescent="0.2">
      <c r="A230" s="15" t="s">
        <v>354</v>
      </c>
      <c r="B230" s="3" t="s">
        <v>343</v>
      </c>
      <c r="C230" s="85" t="s">
        <v>2</v>
      </c>
      <c r="D230" s="86"/>
      <c r="E230" s="86"/>
      <c r="F230" s="87"/>
      <c r="G230" s="31" t="str">
        <f>IF(OR(C230=Lists!$B$2,ISBLANK(C230)),Lists!$AX$8,"")</f>
        <v>Maak een keuze uit het drop-down menu</v>
      </c>
    </row>
    <row r="231" spans="1:8" s="4" customFormat="1" ht="38.25" customHeight="1" x14ac:dyDescent="0.2">
      <c r="A231" s="15" t="s">
        <v>355</v>
      </c>
      <c r="B231" s="3" t="s">
        <v>454</v>
      </c>
      <c r="C231" s="89"/>
      <c r="D231" s="90"/>
      <c r="E231" s="90"/>
      <c r="F231" s="91"/>
      <c r="G231" s="31" t="str">
        <f>IF(ISBLANK(C231),Lists!$AX$18,"")</f>
        <v>Voer een datum in (dd-mm-jjjj)</v>
      </c>
    </row>
    <row r="232" spans="1:8" s="4" customFormat="1" ht="25.5" customHeight="1" x14ac:dyDescent="0.2">
      <c r="A232" s="15" t="s">
        <v>496</v>
      </c>
      <c r="B232" s="3" t="s">
        <v>498</v>
      </c>
      <c r="C232" s="85" t="s">
        <v>2</v>
      </c>
      <c r="D232" s="86"/>
      <c r="E232" s="86"/>
      <c r="F232" s="87"/>
      <c r="G232" s="31" t="str">
        <f>IF(OR(C232=Lists!$B$2,ISBLANK(C232)),Lists!$AX$8,"")</f>
        <v>Maak een keuze uit het drop-down menu</v>
      </c>
    </row>
    <row r="233" spans="1:8" s="4" customFormat="1" x14ac:dyDescent="0.2">
      <c r="A233" s="10"/>
      <c r="C233" s="68"/>
      <c r="D233" s="68"/>
      <c r="E233" s="68"/>
      <c r="F233" s="68"/>
    </row>
    <row r="234" spans="1:8" s="4" customFormat="1" x14ac:dyDescent="0.2">
      <c r="A234" s="10"/>
      <c r="C234" s="68"/>
      <c r="D234" s="68"/>
      <c r="E234" s="68"/>
      <c r="F234" s="68"/>
    </row>
    <row r="235" spans="1:8" s="4" customFormat="1" x14ac:dyDescent="0.2">
      <c r="A235" s="10" t="s">
        <v>60</v>
      </c>
      <c r="B235" s="40" t="s">
        <v>162</v>
      </c>
      <c r="C235" s="68"/>
      <c r="D235" s="68"/>
      <c r="E235" s="68"/>
      <c r="F235" s="68"/>
    </row>
    <row r="236" spans="1:8" s="4" customFormat="1" x14ac:dyDescent="0.2">
      <c r="A236" s="33" t="s">
        <v>60</v>
      </c>
      <c r="C236" s="84"/>
      <c r="D236" s="84"/>
      <c r="E236" s="84"/>
      <c r="F236" s="84"/>
      <c r="G236" s="2"/>
    </row>
    <row r="237" spans="1:8" s="4" customFormat="1" ht="24.75" customHeight="1" x14ac:dyDescent="0.2">
      <c r="A237" s="15">
        <v>32</v>
      </c>
      <c r="B237" s="3" t="s">
        <v>206</v>
      </c>
      <c r="C237" s="84" t="s">
        <v>0</v>
      </c>
      <c r="D237" s="84"/>
      <c r="E237" s="84"/>
      <c r="F237" s="84"/>
      <c r="G237" s="2" t="s">
        <v>1</v>
      </c>
      <c r="H237" s="15"/>
    </row>
    <row r="238" spans="1:8" s="4" customFormat="1" ht="14.25" customHeight="1" x14ac:dyDescent="0.2">
      <c r="A238" s="15" t="s">
        <v>359</v>
      </c>
      <c r="B238" s="3" t="s">
        <v>237</v>
      </c>
      <c r="C238" s="89"/>
      <c r="D238" s="90"/>
      <c r="E238" s="90"/>
      <c r="F238" s="91"/>
      <c r="G238" s="31" t="str">
        <f>IF(ISBLANK(C238),Lists!$AX$18,"")</f>
        <v>Voer een datum in (dd-mm-jjjj)</v>
      </c>
    </row>
    <row r="239" spans="1:8" s="4" customFormat="1" ht="14.25" customHeight="1" x14ac:dyDescent="0.2">
      <c r="A239" s="15" t="s">
        <v>360</v>
      </c>
      <c r="B239" s="3" t="s">
        <v>205</v>
      </c>
      <c r="C239" s="89"/>
      <c r="D239" s="90"/>
      <c r="E239" s="90"/>
      <c r="F239" s="91"/>
      <c r="G239" s="31" t="str">
        <f>IF(ISBLANK(C239),Lists!$AX$18,"")</f>
        <v>Voer een datum in (dd-mm-jjjj)</v>
      </c>
    </row>
    <row r="240" spans="1:8" s="4" customFormat="1" x14ac:dyDescent="0.2">
      <c r="A240" s="15" t="s">
        <v>362</v>
      </c>
      <c r="B240" s="3" t="s">
        <v>344</v>
      </c>
      <c r="C240" s="85" t="s">
        <v>2</v>
      </c>
      <c r="D240" s="86"/>
      <c r="E240" s="86"/>
      <c r="F240" s="87"/>
      <c r="G240" s="31" t="str">
        <f>IF(OR(C240=Lists!$B$2,ISBLANK(C240)),Lists!$AX$8,"")</f>
        <v>Maak een keuze uit het drop-down menu</v>
      </c>
    </row>
    <row r="241" spans="1:8" s="4" customFormat="1" ht="51.75" customHeight="1" x14ac:dyDescent="0.2">
      <c r="A241" s="15" t="s">
        <v>363</v>
      </c>
      <c r="B241" s="3" t="s">
        <v>345</v>
      </c>
      <c r="C241" s="89"/>
      <c r="D241" s="90"/>
      <c r="E241" s="90"/>
      <c r="F241" s="91"/>
      <c r="G241" s="31" t="str">
        <f>IF(ISBLANK(C241),Lists!$AX$18,"")</f>
        <v>Voer een datum in (dd-mm-jjjj)</v>
      </c>
      <c r="H241" s="15"/>
    </row>
    <row r="242" spans="1:8" s="4" customFormat="1" ht="96" customHeight="1" x14ac:dyDescent="0.2">
      <c r="A242" s="15" t="s">
        <v>397</v>
      </c>
      <c r="B242" s="3" t="s">
        <v>495</v>
      </c>
      <c r="C242" s="111" t="s">
        <v>2</v>
      </c>
      <c r="D242" s="111"/>
      <c r="E242" s="111"/>
      <c r="F242" s="112"/>
      <c r="G242" s="31" t="str">
        <f>IF(OR(C242=Lists!$B$2,ISBLANK(C242)),Lists!$AX$8,"")</f>
        <v>Maak een keuze uit het drop-down menu</v>
      </c>
      <c r="H242" s="15"/>
    </row>
    <row r="243" spans="1:8" s="4" customFormat="1" ht="45" customHeight="1" x14ac:dyDescent="0.2">
      <c r="A243" s="15"/>
      <c r="B243" s="17" t="s">
        <v>350</v>
      </c>
      <c r="C243" s="73"/>
      <c r="D243" s="73"/>
      <c r="E243" s="73"/>
      <c r="F243" s="73"/>
      <c r="G243" s="32"/>
    </row>
    <row r="244" spans="1:8" s="4" customFormat="1" x14ac:dyDescent="0.2">
      <c r="A244" s="33" t="s">
        <v>60</v>
      </c>
      <c r="C244" s="84"/>
      <c r="D244" s="84"/>
      <c r="E244" s="84"/>
      <c r="F244" s="84"/>
      <c r="G244" s="2"/>
    </row>
    <row r="245" spans="1:8" s="4" customFormat="1" x14ac:dyDescent="0.2">
      <c r="A245" s="33"/>
      <c r="B245" s="40" t="s">
        <v>366</v>
      </c>
      <c r="C245" s="71"/>
      <c r="D245" s="71"/>
      <c r="E245" s="71"/>
      <c r="F245" s="71"/>
      <c r="G245" s="2"/>
    </row>
    <row r="246" spans="1:8" s="4" customFormat="1" x14ac:dyDescent="0.2">
      <c r="A246" s="33"/>
      <c r="C246" s="84" t="s">
        <v>0</v>
      </c>
      <c r="D246" s="84"/>
      <c r="E246" s="84"/>
      <c r="F246" s="84"/>
      <c r="G246" s="2" t="s">
        <v>1</v>
      </c>
    </row>
    <row r="247" spans="1:8" s="4" customFormat="1" x14ac:dyDescent="0.2">
      <c r="A247" s="15" t="s">
        <v>223</v>
      </c>
      <c r="B247" s="3" t="s">
        <v>351</v>
      </c>
      <c r="C247" s="85" t="s">
        <v>2</v>
      </c>
      <c r="D247" s="86"/>
      <c r="E247" s="86"/>
      <c r="F247" s="87"/>
      <c r="G247" s="31" t="str">
        <f>IF(OR(C247=Lists!$B$2,ISBLANK(C247)),Lists!$AX$8,"")</f>
        <v>Maak een keuze uit het drop-down menu</v>
      </c>
    </row>
    <row r="248" spans="1:8" s="4" customFormat="1" ht="42" x14ac:dyDescent="0.2">
      <c r="A248" s="15" t="s">
        <v>224</v>
      </c>
      <c r="B248" s="3" t="s">
        <v>361</v>
      </c>
      <c r="C248" s="89"/>
      <c r="D248" s="90"/>
      <c r="E248" s="90"/>
      <c r="F248" s="91"/>
      <c r="G248" s="31" t="str">
        <f>IF(ISBLANK(C248),Lists!$AX$18,"")</f>
        <v>Voer een datum in (dd-mm-jjjj)</v>
      </c>
    </row>
    <row r="249" spans="1:8" s="4" customFormat="1" ht="63" x14ac:dyDescent="0.2">
      <c r="A249" s="15" t="s">
        <v>225</v>
      </c>
      <c r="B249" s="3" t="s">
        <v>533</v>
      </c>
      <c r="C249" s="85" t="s">
        <v>2</v>
      </c>
      <c r="D249" s="86"/>
      <c r="E249" s="86"/>
      <c r="F249" s="87"/>
      <c r="G249" s="31" t="str">
        <f>IF(OR(C249=Lists!$B$2,ISBLANK(C249)),Lists!$AX$8,"")</f>
        <v>Maak een keuze uit het drop-down menu</v>
      </c>
    </row>
    <row r="250" spans="1:8" s="4" customFormat="1" ht="46.5" customHeight="1" x14ac:dyDescent="0.2">
      <c r="A250" s="15" t="s">
        <v>365</v>
      </c>
      <c r="B250" s="3" t="s">
        <v>364</v>
      </c>
      <c r="C250" s="89"/>
      <c r="D250" s="90"/>
      <c r="E250" s="90"/>
      <c r="F250" s="91"/>
      <c r="G250" s="31" t="str">
        <f>IF(ISBLANK(C250),Lists!$AX$18,"")</f>
        <v>Voer een datum in (dd-mm-jjjj)</v>
      </c>
    </row>
    <row r="251" spans="1:8" s="4" customFormat="1" x14ac:dyDescent="0.2">
      <c r="A251" s="15"/>
      <c r="B251" s="15"/>
      <c r="C251" s="72"/>
      <c r="D251" s="72"/>
      <c r="E251" s="72"/>
      <c r="F251" s="72"/>
      <c r="G251" s="15"/>
    </row>
    <row r="252" spans="1:8" s="4" customFormat="1" x14ac:dyDescent="0.2">
      <c r="A252" s="15"/>
      <c r="B252" s="15"/>
      <c r="C252" s="72"/>
      <c r="D252" s="72"/>
      <c r="E252" s="72"/>
      <c r="F252" s="72"/>
      <c r="G252" s="15"/>
    </row>
    <row r="253" spans="1:8" s="4" customFormat="1" ht="25.5" customHeight="1" x14ac:dyDescent="0.2">
      <c r="A253" s="15">
        <v>34</v>
      </c>
      <c r="B253" s="3" t="s">
        <v>398</v>
      </c>
      <c r="C253" s="84" t="s">
        <v>0</v>
      </c>
      <c r="D253" s="84"/>
      <c r="E253" s="84"/>
      <c r="F253" s="84"/>
      <c r="G253" s="2" t="s">
        <v>1</v>
      </c>
    </row>
    <row r="254" spans="1:8" s="4" customFormat="1" ht="14.25" customHeight="1" x14ac:dyDescent="0.2">
      <c r="A254" s="15" t="s">
        <v>399</v>
      </c>
      <c r="B254" s="3" t="s">
        <v>356</v>
      </c>
      <c r="C254" s="85" t="s">
        <v>2</v>
      </c>
      <c r="D254" s="86"/>
      <c r="E254" s="86"/>
      <c r="F254" s="87"/>
      <c r="G254" s="31" t="str">
        <f>IF(OR(C254=Lists!$B$2,ISBLANK(C254)),Lists!$AX$8,"")</f>
        <v>Maak een keuze uit het drop-down menu</v>
      </c>
    </row>
    <row r="255" spans="1:8" s="4" customFormat="1" x14ac:dyDescent="0.2">
      <c r="A255" s="15" t="s">
        <v>400</v>
      </c>
      <c r="B255" s="3" t="s">
        <v>367</v>
      </c>
      <c r="C255" s="85" t="s">
        <v>2</v>
      </c>
      <c r="D255" s="86"/>
      <c r="E255" s="86"/>
      <c r="F255" s="87"/>
      <c r="G255" s="31" t="str">
        <f>IF(OR(C255=Lists!$B$2,ISBLANK(C255)),Lists!$AX$8,"")</f>
        <v>Maak een keuze uit het drop-down menu</v>
      </c>
    </row>
    <row r="256" spans="1:8" s="4" customFormat="1" ht="14.25" customHeight="1" x14ac:dyDescent="0.2">
      <c r="A256" s="15" t="s">
        <v>401</v>
      </c>
      <c r="B256" s="3" t="s">
        <v>368</v>
      </c>
      <c r="C256" s="85" t="s">
        <v>2</v>
      </c>
      <c r="D256" s="86"/>
      <c r="E256" s="86"/>
      <c r="F256" s="87"/>
      <c r="G256" s="31" t="str">
        <f>IF(OR(C256=Lists!$B$2,ISBLANK(C256)),Lists!$AX$8,"")</f>
        <v>Maak een keuze uit het drop-down menu</v>
      </c>
    </row>
    <row r="257" spans="1:8" s="4" customFormat="1" x14ac:dyDescent="0.2">
      <c r="A257" s="15" t="s">
        <v>402</v>
      </c>
      <c r="B257" s="3" t="s">
        <v>357</v>
      </c>
      <c r="C257" s="85" t="s">
        <v>2</v>
      </c>
      <c r="D257" s="86"/>
      <c r="E257" s="86"/>
      <c r="F257" s="87"/>
      <c r="G257" s="31" t="str">
        <f>IF(OR(C257=Lists!$B$2,ISBLANK(C257)),Lists!$AX$8,"")</f>
        <v>Maak een keuze uit het drop-down menu</v>
      </c>
    </row>
    <row r="258" spans="1:8" s="4" customFormat="1" x14ac:dyDescent="0.2">
      <c r="A258" s="15" t="s">
        <v>403</v>
      </c>
      <c r="B258" s="3" t="s">
        <v>272</v>
      </c>
      <c r="C258" s="85" t="s">
        <v>2</v>
      </c>
      <c r="D258" s="86"/>
      <c r="E258" s="86"/>
      <c r="F258" s="87"/>
      <c r="G258" s="31" t="str">
        <f>IF(OR(C258=Lists!$B$2,ISBLANK(C258)),Lists!$AX$8,"")</f>
        <v>Maak een keuze uit het drop-down menu</v>
      </c>
    </row>
    <row r="259" spans="1:8" s="4" customFormat="1" ht="14.25" customHeight="1" x14ac:dyDescent="0.2">
      <c r="A259" s="15" t="s">
        <v>404</v>
      </c>
      <c r="B259" s="3" t="s">
        <v>358</v>
      </c>
      <c r="C259" s="85" t="s">
        <v>2</v>
      </c>
      <c r="D259" s="86"/>
      <c r="E259" s="86"/>
      <c r="F259" s="87"/>
      <c r="G259" s="31" t="str">
        <f>IF(OR(C259=Lists!$B$2,ISBLANK(C259)),Lists!$AX$8,"")</f>
        <v>Maak een keuze uit het drop-down menu</v>
      </c>
    </row>
    <row r="260" spans="1:8" s="4" customFormat="1" x14ac:dyDescent="0.2">
      <c r="A260" s="15" t="s">
        <v>405</v>
      </c>
      <c r="B260" s="3" t="s">
        <v>277</v>
      </c>
      <c r="C260" s="85" t="s">
        <v>2</v>
      </c>
      <c r="D260" s="86"/>
      <c r="E260" s="86"/>
      <c r="F260" s="87"/>
      <c r="G260" s="31" t="str">
        <f>IF(OR(C260=Lists!$B$2,ISBLANK(C260)),Lists!$AX$8,"")</f>
        <v>Maak een keuze uit het drop-down menu</v>
      </c>
    </row>
    <row r="261" spans="1:8" s="4" customFormat="1" ht="14.25" customHeight="1" x14ac:dyDescent="0.2">
      <c r="A261" s="15" t="s">
        <v>406</v>
      </c>
      <c r="B261" s="3" t="s">
        <v>278</v>
      </c>
      <c r="C261" s="85" t="s">
        <v>2</v>
      </c>
      <c r="D261" s="86"/>
      <c r="E261" s="86"/>
      <c r="F261" s="87"/>
      <c r="G261" s="31" t="str">
        <f>IF(OR(C261=Lists!$B$2,ISBLANK(C261)),Lists!$AX$8,"")</f>
        <v>Maak een keuze uit het drop-down menu</v>
      </c>
    </row>
    <row r="262" spans="1:8" s="4" customFormat="1" x14ac:dyDescent="0.2">
      <c r="A262" s="10" t="s">
        <v>60</v>
      </c>
      <c r="C262" s="68"/>
      <c r="D262" s="68"/>
      <c r="E262" s="68"/>
      <c r="F262" s="68"/>
    </row>
    <row r="263" spans="1:8" s="4" customFormat="1" x14ac:dyDescent="0.2">
      <c r="A263" s="10"/>
      <c r="B263" s="40" t="s">
        <v>166</v>
      </c>
      <c r="C263" s="68"/>
      <c r="D263" s="68"/>
      <c r="E263" s="68"/>
      <c r="F263" s="68"/>
    </row>
    <row r="264" spans="1:8" s="4" customFormat="1" x14ac:dyDescent="0.2">
      <c r="A264" s="15"/>
      <c r="C264" s="84" t="s">
        <v>0</v>
      </c>
      <c r="D264" s="84"/>
      <c r="E264" s="84"/>
      <c r="F264" s="84"/>
      <c r="G264" s="2" t="s">
        <v>1</v>
      </c>
      <c r="H264" s="15"/>
    </row>
    <row r="265" spans="1:8" s="4" customFormat="1" ht="52.5" x14ac:dyDescent="0.2">
      <c r="A265" s="15">
        <v>35</v>
      </c>
      <c r="B265" s="3" t="s">
        <v>449</v>
      </c>
      <c r="C265" s="89"/>
      <c r="D265" s="90"/>
      <c r="E265" s="90"/>
      <c r="F265" s="91"/>
      <c r="G265" s="31" t="str">
        <f>IF(ISBLANK(C265),Lists!$AX$18,"")</f>
        <v>Voer een datum in (dd-mm-jjjj)</v>
      </c>
    </row>
    <row r="266" spans="1:8" s="4" customFormat="1" x14ac:dyDescent="0.2">
      <c r="A266" s="10" t="s">
        <v>60</v>
      </c>
      <c r="C266" s="68"/>
      <c r="D266" s="68"/>
      <c r="E266" s="68"/>
      <c r="F266" s="68"/>
    </row>
    <row r="267" spans="1:8" s="4" customFormat="1" x14ac:dyDescent="0.2">
      <c r="A267" s="15" t="s">
        <v>60</v>
      </c>
      <c r="B267" s="15"/>
      <c r="C267" s="84" t="s">
        <v>0</v>
      </c>
      <c r="D267" s="84"/>
      <c r="E267" s="84"/>
      <c r="F267" s="84"/>
      <c r="G267" s="2" t="s">
        <v>1</v>
      </c>
      <c r="H267" s="15"/>
    </row>
    <row r="268" spans="1:8" s="4" customFormat="1" ht="31.5" x14ac:dyDescent="0.2">
      <c r="A268" s="15">
        <v>36</v>
      </c>
      <c r="B268" s="3" t="s">
        <v>67</v>
      </c>
      <c r="C268" s="85" t="s">
        <v>210</v>
      </c>
      <c r="D268" s="86"/>
      <c r="E268" s="86"/>
      <c r="F268" s="87"/>
      <c r="G268" s="31" t="str">
        <f>IF(C268=Lists!$J$2,Lists!$AX$11,"")</f>
        <v>Vermeld (optioneel) een toelichting</v>
      </c>
    </row>
    <row r="269" spans="1:8" s="4" customFormat="1" x14ac:dyDescent="0.2">
      <c r="A269" s="15" t="s">
        <v>60</v>
      </c>
      <c r="B269" s="15"/>
      <c r="C269" s="72"/>
      <c r="D269" s="72"/>
      <c r="E269" s="72"/>
      <c r="F269" s="72"/>
      <c r="G269" s="15"/>
    </row>
    <row r="270" spans="1:8" s="4" customFormat="1" x14ac:dyDescent="0.2">
      <c r="A270" s="10" t="s">
        <v>60</v>
      </c>
      <c r="C270" s="68"/>
      <c r="D270" s="68"/>
      <c r="E270" s="68"/>
      <c r="F270" s="68"/>
    </row>
    <row r="271" spans="1:8" s="4" customFormat="1" x14ac:dyDescent="0.2">
      <c r="A271" s="10" t="s">
        <v>60</v>
      </c>
      <c r="B271" s="1" t="s">
        <v>110</v>
      </c>
      <c r="C271" s="68"/>
      <c r="D271" s="68"/>
      <c r="E271" s="68"/>
      <c r="F271" s="68"/>
    </row>
    <row r="272" spans="1:8" s="4" customFormat="1" x14ac:dyDescent="0.2">
      <c r="A272" s="33" t="s">
        <v>60</v>
      </c>
      <c r="C272" s="76" t="s">
        <v>413</v>
      </c>
      <c r="D272" s="76" t="s">
        <v>414</v>
      </c>
      <c r="E272" s="76" t="s">
        <v>415</v>
      </c>
      <c r="F272" s="76" t="s">
        <v>416</v>
      </c>
    </row>
    <row r="273" spans="1:8" s="4" customFormat="1" ht="107.45" customHeight="1" x14ac:dyDescent="0.2">
      <c r="A273" s="15">
        <v>37</v>
      </c>
      <c r="B273" s="3" t="s">
        <v>534</v>
      </c>
      <c r="C273" s="77" t="s">
        <v>502</v>
      </c>
      <c r="D273" s="77" t="s">
        <v>501</v>
      </c>
      <c r="E273" s="77" t="s">
        <v>369</v>
      </c>
      <c r="F273" s="77" t="s">
        <v>370</v>
      </c>
      <c r="G273" s="2" t="s">
        <v>1</v>
      </c>
    </row>
    <row r="274" spans="1:8" s="4" customFormat="1" x14ac:dyDescent="0.2">
      <c r="A274" s="15" t="s">
        <v>407</v>
      </c>
      <c r="B274" s="3" t="s">
        <v>356</v>
      </c>
      <c r="C274" s="19"/>
      <c r="D274" s="19"/>
      <c r="E274" s="19"/>
      <c r="F274" s="19"/>
      <c r="G274" s="31" t="str">
        <f>IF(OR(ISBLANK(C274),ISBLANK(D274),ISBLANK(E274),ISBLANK(F274)),Lists!$AX$8,"")</f>
        <v>Maak een keuze uit het drop-down menu</v>
      </c>
    </row>
    <row r="275" spans="1:8" s="4" customFormat="1" x14ac:dyDescent="0.2">
      <c r="A275" s="15" t="s">
        <v>408</v>
      </c>
      <c r="B275" s="3" t="s">
        <v>367</v>
      </c>
      <c r="C275" s="19"/>
      <c r="D275" s="19"/>
      <c r="E275" s="19"/>
      <c r="F275" s="19"/>
      <c r="G275" s="31" t="str">
        <f>IF(OR(ISBLANK(C275),ISBLANK(D275),ISBLANK(E275),ISBLANK(F275)),Lists!$AX$8,"")</f>
        <v>Maak een keuze uit het drop-down menu</v>
      </c>
    </row>
    <row r="276" spans="1:8" s="4" customFormat="1" x14ac:dyDescent="0.2">
      <c r="A276" s="15" t="s">
        <v>409</v>
      </c>
      <c r="B276" s="3" t="s">
        <v>371</v>
      </c>
      <c r="C276" s="19"/>
      <c r="D276" s="19"/>
      <c r="E276" s="19"/>
      <c r="F276" s="19"/>
      <c r="G276" s="31" t="str">
        <f>IF(OR(ISBLANK(C276),ISBLANK(D276),ISBLANK(E276),ISBLANK(F276)),Lists!$AX$8,"")</f>
        <v>Maak een keuze uit het drop-down menu</v>
      </c>
    </row>
    <row r="277" spans="1:8" s="4" customFormat="1" x14ac:dyDescent="0.2">
      <c r="A277" s="15" t="s">
        <v>410</v>
      </c>
      <c r="B277" s="3" t="s">
        <v>272</v>
      </c>
      <c r="C277" s="19"/>
      <c r="D277" s="19"/>
      <c r="E277" s="19"/>
      <c r="F277" s="19"/>
      <c r="G277" s="31" t="str">
        <f>IF(OR(ISBLANK(C277),ISBLANK(D277),ISBLANK(E277),ISBLANK(F277)),Lists!$AX$8,"")</f>
        <v>Maak een keuze uit het drop-down menu</v>
      </c>
    </row>
    <row r="278" spans="1:8" s="4" customFormat="1" x14ac:dyDescent="0.2">
      <c r="A278" s="15" t="s">
        <v>411</v>
      </c>
      <c r="B278" s="3" t="s">
        <v>358</v>
      </c>
      <c r="C278" s="19"/>
      <c r="D278" s="19"/>
      <c r="E278" s="19"/>
      <c r="F278" s="19"/>
      <c r="G278" s="31" t="str">
        <f>IF(OR(ISBLANK(C278),ISBLANK(D278),ISBLANK(E278),ISBLANK(F278)),Lists!$AX$8,"")</f>
        <v>Maak een keuze uit het drop-down menu</v>
      </c>
    </row>
    <row r="279" spans="1:8" s="4" customFormat="1" x14ac:dyDescent="0.2">
      <c r="A279" s="15" t="s">
        <v>412</v>
      </c>
      <c r="B279" s="3" t="s">
        <v>278</v>
      </c>
      <c r="C279" s="19"/>
      <c r="D279" s="19"/>
      <c r="E279" s="19"/>
      <c r="F279" s="19"/>
      <c r="G279" s="31" t="str">
        <f>IF(OR(ISBLANK(C279),ISBLANK(D279),ISBLANK(E279),ISBLANK(F279)),Lists!$AX$8,"")</f>
        <v>Maak een keuze uit het drop-down menu</v>
      </c>
    </row>
    <row r="280" spans="1:8" s="4" customFormat="1" ht="48.75" x14ac:dyDescent="0.2">
      <c r="A280" s="15"/>
      <c r="B280" s="17" t="s">
        <v>527</v>
      </c>
      <c r="C280" s="73"/>
      <c r="D280" s="73"/>
      <c r="E280" s="73"/>
      <c r="F280" s="73"/>
      <c r="G280" s="32"/>
    </row>
    <row r="281" spans="1:8" s="4" customFormat="1" x14ac:dyDescent="0.2">
      <c r="A281" s="10"/>
      <c r="C281" s="68"/>
      <c r="D281" s="68"/>
      <c r="E281" s="68"/>
      <c r="F281" s="68"/>
    </row>
    <row r="282" spans="1:8" s="4" customFormat="1" x14ac:dyDescent="0.2">
      <c r="A282" s="10"/>
      <c r="C282" s="84" t="s">
        <v>0</v>
      </c>
      <c r="D282" s="84"/>
      <c r="E282" s="84"/>
      <c r="F282" s="84"/>
      <c r="G282" s="2" t="s">
        <v>1</v>
      </c>
    </row>
    <row r="283" spans="1:8" s="4" customFormat="1" ht="27" customHeight="1" x14ac:dyDescent="0.2">
      <c r="A283" s="15">
        <v>38</v>
      </c>
      <c r="B283" s="3" t="s">
        <v>372</v>
      </c>
      <c r="C283" s="85" t="s">
        <v>2</v>
      </c>
      <c r="D283" s="86"/>
      <c r="E283" s="86"/>
      <c r="F283" s="87"/>
      <c r="G283" s="31" t="str">
        <f>IF(OR(C283=Lists!$B$2,ISBLANK(C283)),Lists!$AX$8,"")</f>
        <v>Maak een keuze uit het drop-down menu</v>
      </c>
    </row>
    <row r="284" spans="1:8" s="4" customFormat="1" x14ac:dyDescent="0.2">
      <c r="A284" s="33" t="s">
        <v>60</v>
      </c>
      <c r="C284" s="68"/>
      <c r="D284" s="68"/>
      <c r="E284" s="76"/>
      <c r="F284" s="76"/>
    </row>
    <row r="285" spans="1:8" s="4" customFormat="1" x14ac:dyDescent="0.2">
      <c r="A285" s="10" t="s">
        <v>60</v>
      </c>
      <c r="C285" s="68"/>
      <c r="D285" s="68"/>
      <c r="E285" s="68"/>
      <c r="F285" s="68"/>
    </row>
    <row r="286" spans="1:8" s="4" customFormat="1" x14ac:dyDescent="0.2">
      <c r="A286" s="15" t="s">
        <v>60</v>
      </c>
      <c r="B286" s="15"/>
      <c r="C286" s="84" t="s">
        <v>0</v>
      </c>
      <c r="D286" s="84"/>
      <c r="E286" s="84"/>
      <c r="F286" s="84"/>
      <c r="G286" s="2" t="s">
        <v>1</v>
      </c>
      <c r="H286" s="15"/>
    </row>
    <row r="287" spans="1:8" s="4" customFormat="1" ht="31.5" x14ac:dyDescent="0.2">
      <c r="A287" s="15">
        <v>39</v>
      </c>
      <c r="B287" s="3" t="s">
        <v>68</v>
      </c>
      <c r="C287" s="85" t="s">
        <v>210</v>
      </c>
      <c r="D287" s="86"/>
      <c r="E287" s="86"/>
      <c r="F287" s="87"/>
      <c r="G287" s="31" t="str">
        <f>IF(C287=Lists!$J$2,Lists!$AX$11,"")</f>
        <v>Vermeld (optioneel) een toelichting</v>
      </c>
    </row>
    <row r="288" spans="1:8" s="4" customFormat="1" x14ac:dyDescent="0.2">
      <c r="A288" s="10" t="s">
        <v>60</v>
      </c>
      <c r="C288" s="68"/>
      <c r="D288" s="68"/>
      <c r="E288" s="68"/>
      <c r="F288" s="68"/>
    </row>
    <row r="289" spans="1:8" s="4" customFormat="1" x14ac:dyDescent="0.2">
      <c r="A289" s="10" t="s">
        <v>60</v>
      </c>
      <c r="C289" s="68"/>
      <c r="D289" s="68"/>
      <c r="E289" s="68"/>
      <c r="F289" s="68"/>
    </row>
    <row r="290" spans="1:8" s="4" customFormat="1" x14ac:dyDescent="0.2">
      <c r="A290" s="15" t="s">
        <v>60</v>
      </c>
      <c r="B290" s="1" t="s">
        <v>516</v>
      </c>
      <c r="C290" s="72"/>
      <c r="D290" s="72"/>
      <c r="E290" s="72"/>
      <c r="F290" s="72"/>
      <c r="G290" s="15"/>
      <c r="H290" s="15"/>
    </row>
    <row r="291" spans="1:8" s="4" customFormat="1" x14ac:dyDescent="0.2">
      <c r="A291" s="10" t="s">
        <v>60</v>
      </c>
      <c r="C291" s="68"/>
      <c r="D291" s="68"/>
      <c r="E291" s="68"/>
      <c r="F291" s="68"/>
    </row>
    <row r="292" spans="1:8" s="4" customFormat="1" x14ac:dyDescent="0.2">
      <c r="A292" s="10" t="s">
        <v>60</v>
      </c>
      <c r="B292" s="40" t="s">
        <v>515</v>
      </c>
      <c r="C292" s="68"/>
      <c r="D292" s="68"/>
      <c r="E292" s="68"/>
      <c r="F292" s="68"/>
    </row>
    <row r="293" spans="1:8" s="4" customFormat="1" x14ac:dyDescent="0.2">
      <c r="A293" s="10" t="s">
        <v>60</v>
      </c>
      <c r="C293" s="68"/>
      <c r="D293" s="71"/>
      <c r="E293" s="84" t="s">
        <v>0</v>
      </c>
      <c r="F293" s="84"/>
      <c r="G293" s="2" t="s">
        <v>1</v>
      </c>
      <c r="H293" s="15"/>
    </row>
    <row r="294" spans="1:8" s="4" customFormat="1" ht="36.75" customHeight="1" x14ac:dyDescent="0.2">
      <c r="A294" s="15" t="s">
        <v>499</v>
      </c>
      <c r="B294" s="3" t="s">
        <v>417</v>
      </c>
      <c r="C294" s="68"/>
      <c r="D294" s="71"/>
      <c r="E294" s="86"/>
      <c r="F294" s="87"/>
      <c r="G294" s="31" t="str">
        <f>IF(OR(E294=Lists!$B$2,ISBLANK(E294)),Lists!$AX$9,"")</f>
        <v>Voer een aantal in</v>
      </c>
    </row>
    <row r="295" spans="1:8" s="4" customFormat="1" x14ac:dyDescent="0.2">
      <c r="A295" s="10" t="s">
        <v>60</v>
      </c>
      <c r="C295" s="68"/>
      <c r="D295" s="71"/>
      <c r="E295" s="68"/>
      <c r="F295" s="68"/>
    </row>
    <row r="296" spans="1:8" s="4" customFormat="1" x14ac:dyDescent="0.2">
      <c r="A296" s="10"/>
      <c r="C296" s="68"/>
      <c r="D296" s="68"/>
      <c r="E296" s="68"/>
      <c r="F296" s="68"/>
    </row>
    <row r="297" spans="1:8" s="4" customFormat="1" ht="21" x14ac:dyDescent="0.2">
      <c r="A297" s="15"/>
      <c r="B297" s="3" t="s">
        <v>506</v>
      </c>
      <c r="C297" s="84" t="s">
        <v>0</v>
      </c>
      <c r="D297" s="84"/>
      <c r="E297" s="84"/>
      <c r="F297" s="84"/>
      <c r="G297" s="2" t="s">
        <v>1</v>
      </c>
    </row>
    <row r="298" spans="1:8" s="4" customFormat="1" ht="13.5" customHeight="1" x14ac:dyDescent="0.2">
      <c r="A298" s="15" t="s">
        <v>500</v>
      </c>
      <c r="B298" s="3" t="s">
        <v>528</v>
      </c>
      <c r="C298" s="85" t="s">
        <v>2</v>
      </c>
      <c r="D298" s="86"/>
      <c r="E298" s="86"/>
      <c r="F298" s="87"/>
      <c r="G298" s="31" t="str">
        <f>IF(OR(C298=Lists!$B$2,ISBLANK(C298)),Lists!$AX$8,"")</f>
        <v>Maak een keuze uit het drop-down menu</v>
      </c>
    </row>
    <row r="299" spans="1:8" s="4" customFormat="1" ht="13.5" customHeight="1" x14ac:dyDescent="0.2">
      <c r="A299" s="15" t="s">
        <v>503</v>
      </c>
      <c r="B299" s="3" t="s">
        <v>519</v>
      </c>
      <c r="C299" s="85" t="s">
        <v>2</v>
      </c>
      <c r="D299" s="86"/>
      <c r="E299" s="86"/>
      <c r="F299" s="87"/>
      <c r="G299" s="31" t="str">
        <f>IF(OR(C299=Lists!$B$2,ISBLANK(C299)),Lists!$AX$8,"")</f>
        <v>Maak een keuze uit het drop-down menu</v>
      </c>
    </row>
    <row r="300" spans="1:8" s="4" customFormat="1" ht="13.5" customHeight="1" x14ac:dyDescent="0.2">
      <c r="A300" s="15" t="s">
        <v>504</v>
      </c>
      <c r="B300" s="3" t="s">
        <v>520</v>
      </c>
      <c r="C300" s="85" t="s">
        <v>2</v>
      </c>
      <c r="D300" s="86"/>
      <c r="E300" s="86"/>
      <c r="F300" s="87"/>
      <c r="G300" s="31" t="str">
        <f>IF(OR(C300=Lists!$B$2,ISBLANK(C300)),Lists!$AX$8,"")</f>
        <v>Maak een keuze uit het drop-down menu</v>
      </c>
    </row>
    <row r="301" spans="1:8" s="4" customFormat="1" ht="13.5" customHeight="1" x14ac:dyDescent="0.2">
      <c r="A301" s="15" t="s">
        <v>505</v>
      </c>
      <c r="B301" s="3" t="s">
        <v>521</v>
      </c>
      <c r="C301" s="85" t="s">
        <v>2</v>
      </c>
      <c r="D301" s="86"/>
      <c r="E301" s="86"/>
      <c r="F301" s="87"/>
      <c r="G301" s="31" t="str">
        <f>IF(OR(C301=Lists!$B$2,ISBLANK(C301)),Lists!$AX$8,"")</f>
        <v>Maak een keuze uit het drop-down menu</v>
      </c>
    </row>
    <row r="302" spans="1:8" s="4" customFormat="1" ht="13.5" customHeight="1" x14ac:dyDescent="0.2">
      <c r="A302" s="15" t="s">
        <v>508</v>
      </c>
      <c r="B302" s="14" t="s">
        <v>509</v>
      </c>
      <c r="C302" s="88" t="s">
        <v>2</v>
      </c>
      <c r="D302" s="88"/>
      <c r="E302" s="88"/>
      <c r="F302" s="88"/>
      <c r="G302" s="31" t="str">
        <f>IF(OR(C302=Lists!$B$2,ISBLANK(C302)),Lists!$AX$8,"")</f>
        <v>Maak een keuze uit het drop-down menu</v>
      </c>
    </row>
    <row r="303" spans="1:8" s="4" customFormat="1" ht="31.5" x14ac:dyDescent="0.2">
      <c r="A303" s="15" t="s">
        <v>522</v>
      </c>
      <c r="B303" s="3" t="s">
        <v>523</v>
      </c>
      <c r="C303" s="89"/>
      <c r="D303" s="90"/>
      <c r="E303" s="90"/>
      <c r="F303" s="91"/>
      <c r="G303" s="31" t="str">
        <f>IF(ISBLANK(C303),Lists!$AX$18,"")</f>
        <v>Voer een datum in (dd-mm-jjjj)</v>
      </c>
    </row>
    <row r="304" spans="1:8" s="4" customFormat="1" ht="13.5" customHeight="1" x14ac:dyDescent="0.2">
      <c r="A304" s="15"/>
      <c r="B304" s="17" t="s">
        <v>529</v>
      </c>
      <c r="C304" s="72"/>
      <c r="D304" s="72"/>
      <c r="E304" s="72"/>
      <c r="F304" s="72"/>
      <c r="G304" s="15"/>
    </row>
    <row r="305" spans="1:8" s="4" customFormat="1" ht="13.5" customHeight="1" x14ac:dyDescent="0.2">
      <c r="A305" s="15"/>
      <c r="B305" s="15"/>
      <c r="C305" s="72"/>
      <c r="D305" s="72"/>
      <c r="E305" s="72"/>
      <c r="F305" s="72"/>
      <c r="G305" s="15"/>
    </row>
    <row r="306" spans="1:8" s="4" customFormat="1" x14ac:dyDescent="0.2">
      <c r="C306" s="84" t="s">
        <v>0</v>
      </c>
      <c r="D306" s="84"/>
      <c r="E306" s="84"/>
      <c r="F306" s="84"/>
      <c r="G306" s="2" t="s">
        <v>1</v>
      </c>
      <c r="H306" s="15"/>
    </row>
    <row r="307" spans="1:8" s="4" customFormat="1" x14ac:dyDescent="0.2">
      <c r="A307" s="15" t="s">
        <v>418</v>
      </c>
      <c r="B307" s="3" t="s">
        <v>380</v>
      </c>
      <c r="C307" s="85" t="s">
        <v>2</v>
      </c>
      <c r="D307" s="86"/>
      <c r="E307" s="86"/>
      <c r="F307" s="87"/>
      <c r="G307" s="31" t="str">
        <f>IF(OR(C307=Lists!$B$2,ISBLANK(C307)),Lists!$AX$8,"")</f>
        <v>Maak een keuze uit het drop-down menu</v>
      </c>
    </row>
    <row r="308" spans="1:8" s="4" customFormat="1" x14ac:dyDescent="0.2">
      <c r="A308" s="15" t="s">
        <v>419</v>
      </c>
      <c r="B308" s="3" t="s">
        <v>381</v>
      </c>
      <c r="C308" s="85" t="s">
        <v>2</v>
      </c>
      <c r="D308" s="86"/>
      <c r="E308" s="86"/>
      <c r="F308" s="87"/>
      <c r="G308" s="31" t="str">
        <f>IF(OR(C308=Lists!$B$2,ISBLANK(C308)),Lists!$AX$8,"")</f>
        <v>Maak een keuze uit het drop-down menu</v>
      </c>
    </row>
    <row r="309" spans="1:8" s="4" customFormat="1" ht="14.25" customHeight="1" x14ac:dyDescent="0.2">
      <c r="A309" s="15" t="s">
        <v>513</v>
      </c>
      <c r="B309" s="3" t="s">
        <v>514</v>
      </c>
      <c r="C309" s="85" t="s">
        <v>168</v>
      </c>
      <c r="D309" s="86"/>
      <c r="E309" s="86"/>
      <c r="F309" s="87"/>
      <c r="G309" s="31" t="str">
        <f>IF(OR(ISBLANK(C309),C309=Lists!$L$2),Lists!$AX$15,"")</f>
        <v xml:space="preserve">Geef een toelichting (verplicht) </v>
      </c>
    </row>
    <row r="310" spans="1:8" s="4" customFormat="1" x14ac:dyDescent="0.2">
      <c r="A310" s="10"/>
      <c r="C310" s="68"/>
      <c r="D310" s="68"/>
      <c r="E310" s="68"/>
      <c r="F310" s="68"/>
    </row>
    <row r="311" spans="1:8" s="4" customFormat="1" x14ac:dyDescent="0.2">
      <c r="A311" s="15" t="s">
        <v>60</v>
      </c>
      <c r="B311" s="15"/>
      <c r="C311" s="84" t="s">
        <v>0</v>
      </c>
      <c r="D311" s="84"/>
      <c r="E311" s="84"/>
      <c r="F311" s="84"/>
      <c r="G311" s="2" t="s">
        <v>1</v>
      </c>
      <c r="H311" s="15"/>
    </row>
    <row r="312" spans="1:8" s="4" customFormat="1" ht="31.5" x14ac:dyDescent="0.2">
      <c r="A312" s="15">
        <v>42</v>
      </c>
      <c r="B312" s="3" t="s">
        <v>43</v>
      </c>
      <c r="C312" s="85" t="s">
        <v>210</v>
      </c>
      <c r="D312" s="86"/>
      <c r="E312" s="86"/>
      <c r="F312" s="87"/>
      <c r="G312" s="31" t="str">
        <f>IF(C312=Lists!$J$2,Lists!$AX$11,"")</f>
        <v>Vermeld (optioneel) een toelichting</v>
      </c>
    </row>
    <row r="313" spans="1:8" s="4" customFormat="1" x14ac:dyDescent="0.2">
      <c r="A313" s="15" t="s">
        <v>60</v>
      </c>
      <c r="B313" s="15"/>
      <c r="C313" s="72"/>
      <c r="D313" s="72"/>
      <c r="E313" s="72"/>
      <c r="F313" s="72"/>
      <c r="G313" s="15"/>
    </row>
    <row r="314" spans="1:8" s="4" customFormat="1" x14ac:dyDescent="0.2">
      <c r="A314" s="10" t="s">
        <v>60</v>
      </c>
      <c r="B314" s="40" t="s">
        <v>517</v>
      </c>
      <c r="C314" s="68"/>
      <c r="D314" s="68"/>
      <c r="E314" s="68"/>
      <c r="F314" s="68"/>
    </row>
    <row r="315" spans="1:8" s="4" customFormat="1" x14ac:dyDescent="0.2">
      <c r="A315" s="10"/>
      <c r="C315" s="68"/>
      <c r="D315" s="68"/>
      <c r="E315" s="68"/>
      <c r="F315" s="68"/>
    </row>
    <row r="316" spans="1:8" s="4" customFormat="1" ht="21" x14ac:dyDescent="0.2">
      <c r="A316" s="15"/>
      <c r="B316" s="3" t="s">
        <v>518</v>
      </c>
      <c r="C316" s="84" t="s">
        <v>0</v>
      </c>
      <c r="D316" s="84"/>
      <c r="E316" s="84"/>
      <c r="F316" s="84"/>
      <c r="G316" s="2" t="s">
        <v>1</v>
      </c>
    </row>
    <row r="317" spans="1:8" s="4" customFormat="1" ht="13.5" customHeight="1" x14ac:dyDescent="0.2">
      <c r="A317" s="15" t="s">
        <v>376</v>
      </c>
      <c r="B317" s="3" t="s">
        <v>528</v>
      </c>
      <c r="C317" s="85" t="s">
        <v>2</v>
      </c>
      <c r="D317" s="86"/>
      <c r="E317" s="86"/>
      <c r="F317" s="87"/>
      <c r="G317" s="31" t="str">
        <f>IF(OR(C317=Lists!$B$2,ISBLANK(C317)),Lists!$AX$8,"")</f>
        <v>Maak een keuze uit het drop-down menu</v>
      </c>
    </row>
    <row r="318" spans="1:8" s="4" customFormat="1" ht="13.5" customHeight="1" x14ac:dyDescent="0.2">
      <c r="A318" s="15" t="s">
        <v>377</v>
      </c>
      <c r="B318" s="3" t="s">
        <v>519</v>
      </c>
      <c r="C318" s="85" t="s">
        <v>2</v>
      </c>
      <c r="D318" s="86"/>
      <c r="E318" s="86"/>
      <c r="F318" s="87"/>
      <c r="G318" s="31" t="str">
        <f>IF(OR(C318=Lists!$B$2,ISBLANK(C318)),Lists!$AX$8,"")</f>
        <v>Maak een keuze uit het drop-down menu</v>
      </c>
    </row>
    <row r="319" spans="1:8" s="4" customFormat="1" ht="13.5" customHeight="1" x14ac:dyDescent="0.2">
      <c r="A319" s="15" t="s">
        <v>378</v>
      </c>
      <c r="B319" s="3" t="s">
        <v>520</v>
      </c>
      <c r="C319" s="85" t="s">
        <v>2</v>
      </c>
      <c r="D319" s="86"/>
      <c r="E319" s="86"/>
      <c r="F319" s="87"/>
      <c r="G319" s="31" t="str">
        <f>IF(OR(C319=Lists!$B$2,ISBLANK(C319)),Lists!$AX$8,"")</f>
        <v>Maak een keuze uit het drop-down menu</v>
      </c>
    </row>
    <row r="320" spans="1:8" s="4" customFormat="1" ht="13.5" customHeight="1" x14ac:dyDescent="0.2">
      <c r="A320" s="15" t="s">
        <v>420</v>
      </c>
      <c r="B320" s="3" t="s">
        <v>521</v>
      </c>
      <c r="C320" s="85" t="s">
        <v>2</v>
      </c>
      <c r="D320" s="86"/>
      <c r="E320" s="86"/>
      <c r="F320" s="87"/>
      <c r="G320" s="31" t="str">
        <f>IF(OR(C320=Lists!$B$2,ISBLANK(C320)),Lists!$AX$8,"")</f>
        <v>Maak een keuze uit het drop-down menu</v>
      </c>
    </row>
    <row r="321" spans="1:8" s="4" customFormat="1" ht="13.5" customHeight="1" x14ac:dyDescent="0.2">
      <c r="A321" s="15" t="s">
        <v>524</v>
      </c>
      <c r="B321" s="14" t="s">
        <v>526</v>
      </c>
      <c r="C321" s="88" t="s">
        <v>2</v>
      </c>
      <c r="D321" s="88"/>
      <c r="E321" s="88"/>
      <c r="F321" s="88"/>
      <c r="G321" s="31" t="str">
        <f>IF(OR(C321=Lists!$B$2,ISBLANK(C321)),Lists!$AX$8,"")</f>
        <v>Maak een keuze uit het drop-down menu</v>
      </c>
    </row>
    <row r="322" spans="1:8" s="4" customFormat="1" ht="31.5" x14ac:dyDescent="0.2">
      <c r="A322" s="15" t="s">
        <v>525</v>
      </c>
      <c r="B322" s="3" t="s">
        <v>523</v>
      </c>
      <c r="C322" s="89"/>
      <c r="D322" s="90"/>
      <c r="E322" s="90"/>
      <c r="F322" s="91"/>
      <c r="G322" s="31" t="str">
        <f>IF(ISBLANK(C322),Lists!$AX$18,"")</f>
        <v>Voer een datum in (dd-mm-jjjj)</v>
      </c>
    </row>
    <row r="323" spans="1:8" s="4" customFormat="1" ht="14.45" customHeight="1" x14ac:dyDescent="0.2">
      <c r="A323" s="10" t="s">
        <v>60</v>
      </c>
      <c r="B323" s="17" t="s">
        <v>529</v>
      </c>
      <c r="C323" s="68"/>
      <c r="D323" s="68"/>
      <c r="E323" s="68"/>
      <c r="F323" s="68"/>
    </row>
    <row r="324" spans="1:8" s="4" customFormat="1" ht="14.45" customHeight="1" x14ac:dyDescent="0.2">
      <c r="A324" s="10"/>
      <c r="B324" s="10"/>
      <c r="C324" s="83"/>
      <c r="D324" s="83"/>
      <c r="E324" s="83"/>
      <c r="F324" s="83"/>
    </row>
    <row r="325" spans="1:8" s="4" customFormat="1" x14ac:dyDescent="0.2">
      <c r="A325" s="15" t="s">
        <v>60</v>
      </c>
      <c r="B325" s="1" t="s">
        <v>326</v>
      </c>
      <c r="C325" s="72"/>
      <c r="D325" s="72"/>
      <c r="E325" s="72"/>
      <c r="F325" s="72"/>
      <c r="G325" s="15"/>
      <c r="H325" s="15"/>
    </row>
    <row r="326" spans="1:8" s="4" customFormat="1" x14ac:dyDescent="0.2">
      <c r="A326" s="10" t="s">
        <v>60</v>
      </c>
      <c r="C326" s="68"/>
      <c r="D326" s="68"/>
      <c r="E326" s="68"/>
      <c r="F326" s="68"/>
    </row>
    <row r="327" spans="1:8" s="4" customFormat="1" x14ac:dyDescent="0.2">
      <c r="A327" s="10" t="s">
        <v>60</v>
      </c>
      <c r="B327" s="40" t="s">
        <v>327</v>
      </c>
      <c r="C327" s="68"/>
      <c r="D327" s="68"/>
      <c r="E327" s="68"/>
      <c r="F327" s="68"/>
    </row>
    <row r="328" spans="1:8" s="62" customFormat="1" ht="31.5" x14ac:dyDescent="0.2">
      <c r="A328" s="60"/>
      <c r="B328" s="3" t="s">
        <v>396</v>
      </c>
      <c r="C328" s="84" t="s">
        <v>0</v>
      </c>
      <c r="D328" s="84"/>
      <c r="E328" s="84"/>
      <c r="F328" s="84"/>
      <c r="G328" s="2" t="s">
        <v>1</v>
      </c>
      <c r="H328" s="61"/>
    </row>
    <row r="329" spans="1:8" s="62" customFormat="1" ht="21" x14ac:dyDescent="0.2">
      <c r="A329" s="60" t="s">
        <v>376</v>
      </c>
      <c r="B329" s="3" t="s">
        <v>395</v>
      </c>
      <c r="C329" s="108" t="s">
        <v>2</v>
      </c>
      <c r="D329" s="109"/>
      <c r="E329" s="109"/>
      <c r="F329" s="110"/>
      <c r="G329" s="31" t="str">
        <f>IF(OR(C329=Lists!$B$2,ISBLANK(C329)),Lists!$AX$8,"")</f>
        <v>Maak een keuze uit het drop-down menu</v>
      </c>
      <c r="H329" s="61"/>
    </row>
    <row r="330" spans="1:8" s="62" customFormat="1" ht="26.25" customHeight="1" x14ac:dyDescent="0.2">
      <c r="A330" s="60" t="s">
        <v>377</v>
      </c>
      <c r="B330" s="3" t="s">
        <v>373</v>
      </c>
      <c r="C330" s="105"/>
      <c r="D330" s="106"/>
      <c r="E330" s="106"/>
      <c r="F330" s="107"/>
      <c r="G330" s="66" t="str">
        <f t="shared" ref="G330" si="0">IF(ISNUMBER(C330),"","Voer een aantal in")</f>
        <v>Voer een aantal in</v>
      </c>
      <c r="H330" s="61"/>
    </row>
    <row r="331" spans="1:8" s="62" customFormat="1" ht="26.25" customHeight="1" x14ac:dyDescent="0.2">
      <c r="A331" s="60" t="s">
        <v>378</v>
      </c>
      <c r="B331" s="3" t="s">
        <v>394</v>
      </c>
      <c r="C331" s="89"/>
      <c r="D331" s="90"/>
      <c r="E331" s="90"/>
      <c r="F331" s="91"/>
      <c r="G331" s="31" t="str">
        <f>IF(ISBLANK(C331),Lists!$AX$18,"")</f>
        <v>Voer een datum in (dd-mm-jjjj)</v>
      </c>
      <c r="H331" s="61"/>
    </row>
    <row r="332" spans="1:8" s="4" customFormat="1" ht="26.25" customHeight="1" x14ac:dyDescent="0.2">
      <c r="A332" s="60" t="s">
        <v>420</v>
      </c>
      <c r="B332" s="3" t="s">
        <v>530</v>
      </c>
      <c r="C332" s="105"/>
      <c r="D332" s="106"/>
      <c r="E332" s="106"/>
      <c r="F332" s="107"/>
      <c r="G332" s="66" t="str">
        <f t="shared" ref="G332" si="1">IF(ISNUMBER(C332),"","Voer een aantal in")</f>
        <v>Voer een aantal in</v>
      </c>
    </row>
    <row r="333" spans="1:8" s="4" customFormat="1" x14ac:dyDescent="0.2">
      <c r="A333" s="10" t="s">
        <v>60</v>
      </c>
      <c r="C333" s="68"/>
      <c r="D333" s="71"/>
      <c r="E333" s="68"/>
      <c r="F333" s="68"/>
      <c r="H333" s="15"/>
    </row>
    <row r="334" spans="1:8" s="4" customFormat="1" x14ac:dyDescent="0.2">
      <c r="A334" s="10"/>
      <c r="C334" s="68"/>
      <c r="D334" s="75"/>
      <c r="E334" s="68"/>
      <c r="F334" s="68"/>
      <c r="G334" s="2" t="s">
        <v>1</v>
      </c>
      <c r="H334" s="15"/>
    </row>
    <row r="335" spans="1:8" s="4" customFormat="1" ht="21" x14ac:dyDescent="0.2">
      <c r="A335" s="15"/>
      <c r="B335" s="3" t="s">
        <v>531</v>
      </c>
      <c r="C335" s="72"/>
      <c r="D335" s="72"/>
      <c r="E335" s="84" t="s">
        <v>0</v>
      </c>
      <c r="F335" s="84"/>
      <c r="G335" s="15"/>
    </row>
    <row r="336" spans="1:8" s="4" customFormat="1" ht="14.25" customHeight="1" x14ac:dyDescent="0.2">
      <c r="A336" s="15" t="s">
        <v>421</v>
      </c>
      <c r="B336" s="3" t="str">
        <f>"door u opgegeven nr 1 (grootste risico)"&amp;": "&amp;IF(C133=Lists!$T$2,"",C133)</f>
        <v xml:space="preserve">door u opgegeven nr 1 (grootste risico): </v>
      </c>
      <c r="C336" s="72"/>
      <c r="D336" s="72"/>
      <c r="E336" s="86"/>
      <c r="F336" s="87"/>
      <c r="G336" s="26" t="str">
        <f>IF(ISNUMBER(E336),"",Lists!$AX$9)</f>
        <v>Voer een aantal in</v>
      </c>
    </row>
    <row r="337" spans="1:7" s="4" customFormat="1" x14ac:dyDescent="0.2">
      <c r="A337" s="15" t="s">
        <v>422</v>
      </c>
      <c r="B337" s="3" t="str">
        <f>"door u opgegeven nr 2 (grootste risico)"&amp;": "&amp;IF(C134=Lists!$T$2,"",C134)</f>
        <v xml:space="preserve">door u opgegeven nr 2 (grootste risico): </v>
      </c>
      <c r="C337" s="72"/>
      <c r="D337" s="72"/>
      <c r="E337" s="86"/>
      <c r="F337" s="87"/>
      <c r="G337" s="26" t="str">
        <f>IF(ISNUMBER(E337),"",Lists!$AX$9)</f>
        <v>Voer een aantal in</v>
      </c>
    </row>
    <row r="338" spans="1:7" s="4" customFormat="1" x14ac:dyDescent="0.2">
      <c r="A338" s="15" t="s">
        <v>423</v>
      </c>
      <c r="B338" s="3" t="str">
        <f>"door u opgegeven nr 3 (grootste risico)"&amp;": "&amp;IF(C135=Lists!$T$2,"",C135)</f>
        <v xml:space="preserve">door u opgegeven nr 3 (grootste risico): </v>
      </c>
      <c r="C338" s="72"/>
      <c r="D338" s="72"/>
      <c r="E338" s="86"/>
      <c r="F338" s="87"/>
      <c r="G338" s="26" t="str">
        <f>IF(ISNUMBER(E338),"",Lists!$AX$9)</f>
        <v>Voer een aantal in</v>
      </c>
    </row>
    <row r="339" spans="1:7" s="4" customFormat="1" x14ac:dyDescent="0.2">
      <c r="A339" s="15"/>
      <c r="B339" s="17" t="s">
        <v>382</v>
      </c>
      <c r="C339" s="68"/>
      <c r="D339" s="68"/>
      <c r="E339" s="68"/>
      <c r="F339" s="68"/>
    </row>
    <row r="340" spans="1:7" s="4" customFormat="1" x14ac:dyDescent="0.2">
      <c r="A340" s="10"/>
      <c r="C340" s="68"/>
      <c r="D340" s="68"/>
      <c r="E340" s="68"/>
      <c r="F340" s="68"/>
    </row>
    <row r="341" spans="1:7" s="4" customFormat="1" x14ac:dyDescent="0.2">
      <c r="A341" s="10"/>
      <c r="C341" s="68"/>
      <c r="D341" s="68"/>
      <c r="E341" s="68"/>
      <c r="F341" s="68"/>
    </row>
    <row r="342" spans="1:7" s="4" customFormat="1" x14ac:dyDescent="0.2">
      <c r="A342" s="10"/>
      <c r="B342" s="40" t="s">
        <v>459</v>
      </c>
      <c r="C342" s="84" t="s">
        <v>0</v>
      </c>
      <c r="D342" s="84"/>
      <c r="E342" s="84"/>
      <c r="F342" s="84"/>
      <c r="G342" s="2" t="s">
        <v>1</v>
      </c>
    </row>
    <row r="343" spans="1:7" s="4" customFormat="1" ht="52.5" x14ac:dyDescent="0.2">
      <c r="A343" s="15">
        <v>45</v>
      </c>
      <c r="B343" s="3" t="s">
        <v>456</v>
      </c>
      <c r="C343" s="95" t="s">
        <v>2</v>
      </c>
      <c r="D343" s="92"/>
      <c r="E343" s="92"/>
      <c r="F343" s="93"/>
      <c r="G343" s="31" t="str">
        <f>IF(OR(C343=Lists!$B$2,ISBLANK(C343)),Lists!$AX$8,"")</f>
        <v>Maak een keuze uit het drop-down menu</v>
      </c>
    </row>
    <row r="344" spans="1:7" s="4" customFormat="1" x14ac:dyDescent="0.2">
      <c r="A344" s="10"/>
      <c r="C344" s="68"/>
      <c r="D344" s="68"/>
      <c r="E344" s="68"/>
      <c r="F344" s="68"/>
    </row>
    <row r="345" spans="1:7" s="4" customFormat="1" x14ac:dyDescent="0.2">
      <c r="A345" s="10"/>
      <c r="C345" s="68"/>
      <c r="D345" s="68"/>
      <c r="E345" s="68"/>
      <c r="F345" s="68"/>
    </row>
    <row r="346" spans="1:7" s="4" customFormat="1" x14ac:dyDescent="0.2">
      <c r="A346" s="10"/>
      <c r="C346" s="68"/>
      <c r="D346" s="68"/>
      <c r="E346" s="68"/>
      <c r="F346" s="68"/>
    </row>
    <row r="347" spans="1:7" s="4" customFormat="1" x14ac:dyDescent="0.2">
      <c r="A347" s="10"/>
      <c r="C347" s="68"/>
      <c r="D347" s="68"/>
      <c r="E347" s="68"/>
      <c r="F347" s="68"/>
    </row>
    <row r="348" spans="1:7" s="4" customFormat="1" x14ac:dyDescent="0.2">
      <c r="A348" s="10"/>
      <c r="C348" s="68"/>
      <c r="D348" s="68"/>
      <c r="E348" s="68"/>
      <c r="F348" s="68"/>
    </row>
    <row r="349" spans="1:7" s="4" customFormat="1" x14ac:dyDescent="0.2">
      <c r="B349" s="41" t="s">
        <v>191</v>
      </c>
      <c r="C349" s="68"/>
      <c r="D349" s="68"/>
      <c r="E349" s="68"/>
      <c r="F349" s="68"/>
    </row>
    <row r="350" spans="1:7" s="4" customFormat="1" x14ac:dyDescent="0.2">
      <c r="B350" s="41" t="s">
        <v>46</v>
      </c>
      <c r="C350" s="68"/>
      <c r="D350" s="68"/>
      <c r="E350" s="68"/>
      <c r="F350" s="68"/>
    </row>
    <row r="351" spans="1:7" s="4" customFormat="1" x14ac:dyDescent="0.2">
      <c r="B351" s="41" t="s">
        <v>47</v>
      </c>
      <c r="C351" s="68"/>
      <c r="D351" s="68"/>
      <c r="E351" s="68"/>
      <c r="F351" s="68"/>
    </row>
    <row r="352" spans="1:7" s="4" customFormat="1" x14ac:dyDescent="0.2">
      <c r="A352" s="10"/>
      <c r="C352" s="68"/>
      <c r="D352" s="68"/>
      <c r="E352" s="68"/>
      <c r="F352" s="68"/>
      <c r="G352" s="27"/>
    </row>
  </sheetData>
  <sheetProtection algorithmName="SHA-512" hashValue="k5LUwd4ZkMkefkIMN7/CmuHCtZQHCDz2yEtTdC3aQBV40fx/3za/HVb1delEah/PlzfyLbYdJhjztWpSvU6jLQ==" saltValue="QGhNViK+FV51eJgyBrN22A==" spinCount="100000" sheet="1" objects="1" scenarios="1" formatRows="0"/>
  <protectedRanges>
    <protectedRange sqref="H100:H101 H42:H44 H31:H39 H114:H117 H121:H123 H49:H64 H67:H82 H105:H111 H125:H348" name="Range1"/>
  </protectedRanges>
  <mergeCells count="207">
    <mergeCell ref="C115:F115"/>
    <mergeCell ref="C138:D138"/>
    <mergeCell ref="E138:F138"/>
    <mergeCell ref="C332:F332"/>
    <mergeCell ref="E336:F336"/>
    <mergeCell ref="E337:F337"/>
    <mergeCell ref="E338:F338"/>
    <mergeCell ref="C227:F227"/>
    <mergeCell ref="C246:F246"/>
    <mergeCell ref="C253:F253"/>
    <mergeCell ref="C328:F328"/>
    <mergeCell ref="C329:F329"/>
    <mergeCell ref="C330:F330"/>
    <mergeCell ref="C331:F331"/>
    <mergeCell ref="E335:F335"/>
    <mergeCell ref="C228:F228"/>
    <mergeCell ref="C229:F229"/>
    <mergeCell ref="C230:F230"/>
    <mergeCell ref="C231:F231"/>
    <mergeCell ref="C242:F242"/>
    <mergeCell ref="C261:F261"/>
    <mergeCell ref="C259:F259"/>
    <mergeCell ref="C247:F247"/>
    <mergeCell ref="C256:F256"/>
    <mergeCell ref="C254:F254"/>
    <mergeCell ref="C255:F255"/>
    <mergeCell ref="C257:F257"/>
    <mergeCell ref="C186:F186"/>
    <mergeCell ref="C194:F194"/>
    <mergeCell ref="C195:F195"/>
    <mergeCell ref="C196:F196"/>
    <mergeCell ref="C197:F197"/>
    <mergeCell ref="C206:F206"/>
    <mergeCell ref="C210:F210"/>
    <mergeCell ref="C211:F211"/>
    <mergeCell ref="C214:F214"/>
    <mergeCell ref="C212:F212"/>
    <mergeCell ref="C213:F213"/>
    <mergeCell ref="C192:F192"/>
    <mergeCell ref="C193:F193"/>
    <mergeCell ref="C198:F198"/>
    <mergeCell ref="C199:F199"/>
    <mergeCell ref="C187:F187"/>
    <mergeCell ref="C188:F188"/>
    <mergeCell ref="C189:F189"/>
    <mergeCell ref="C221:F221"/>
    <mergeCell ref="C222:F222"/>
    <mergeCell ref="C248:F248"/>
    <mergeCell ref="C249:F249"/>
    <mergeCell ref="C250:F250"/>
    <mergeCell ref="C31:F31"/>
    <mergeCell ref="C33:F33"/>
    <mergeCell ref="C34:F34"/>
    <mergeCell ref="C32:F32"/>
    <mergeCell ref="C39:F39"/>
    <mergeCell ref="C42:F42"/>
    <mergeCell ref="C37:F37"/>
    <mergeCell ref="C36:F36"/>
    <mergeCell ref="E97:F97"/>
    <mergeCell ref="C38:F38"/>
    <mergeCell ref="C41:F41"/>
    <mergeCell ref="E85:F85"/>
    <mergeCell ref="E86:F86"/>
    <mergeCell ref="C126:F126"/>
    <mergeCell ref="C129:F129"/>
    <mergeCell ref="C240:F240"/>
    <mergeCell ref="C180:F180"/>
    <mergeCell ref="C183:F183"/>
    <mergeCell ref="C241:F241"/>
    <mergeCell ref="C220:F220"/>
    <mergeCell ref="C124:F124"/>
    <mergeCell ref="C282:F282"/>
    <mergeCell ref="C283:F283"/>
    <mergeCell ref="C128:F128"/>
    <mergeCell ref="C127:F127"/>
    <mergeCell ref="C311:F311"/>
    <mergeCell ref="C312:F312"/>
    <mergeCell ref="C308:F308"/>
    <mergeCell ref="C287:F287"/>
    <mergeCell ref="C306:F306"/>
    <mergeCell ref="C307:F307"/>
    <mergeCell ref="E293:F293"/>
    <mergeCell ref="E294:F294"/>
    <mergeCell ref="C268:F268"/>
    <mergeCell ref="C267:F267"/>
    <mergeCell ref="C286:F286"/>
    <mergeCell ref="C236:F236"/>
    <mergeCell ref="C244:F244"/>
    <mergeCell ref="C264:F264"/>
    <mergeCell ref="C265:F265"/>
    <mergeCell ref="C237:F237"/>
    <mergeCell ref="C238:F238"/>
    <mergeCell ref="C239:F239"/>
    <mergeCell ref="C258:F258"/>
    <mergeCell ref="C260:F260"/>
    <mergeCell ref="C116:F116"/>
    <mergeCell ref="C160:F160"/>
    <mergeCell ref="C161:F161"/>
    <mergeCell ref="C149:D149"/>
    <mergeCell ref="C143:D143"/>
    <mergeCell ref="E141:F141"/>
    <mergeCell ref="E142:F142"/>
    <mergeCell ref="E143:F143"/>
    <mergeCell ref="E144:F144"/>
    <mergeCell ref="E145:F145"/>
    <mergeCell ref="E146:F146"/>
    <mergeCell ref="C118:F118"/>
    <mergeCell ref="C119:F119"/>
    <mergeCell ref="C120:F120"/>
    <mergeCell ref="C139:D139"/>
    <mergeCell ref="C140:D140"/>
    <mergeCell ref="C141:D141"/>
    <mergeCell ref="C142:D142"/>
    <mergeCell ref="C144:D144"/>
    <mergeCell ref="C145:D145"/>
    <mergeCell ref="C146:D146"/>
    <mergeCell ref="C147:D147"/>
    <mergeCell ref="C148:D148"/>
    <mergeCell ref="E149:F149"/>
    <mergeCell ref="C203:F203"/>
    <mergeCell ref="C132:F132"/>
    <mergeCell ref="C133:F133"/>
    <mergeCell ref="C134:F134"/>
    <mergeCell ref="C135:F135"/>
    <mergeCell ref="E139:F139"/>
    <mergeCell ref="E140:F140"/>
    <mergeCell ref="C123:F123"/>
    <mergeCell ref="C125:F125"/>
    <mergeCell ref="C164:F164"/>
    <mergeCell ref="C165:F165"/>
    <mergeCell ref="C176:F176"/>
    <mergeCell ref="C177:F177"/>
    <mergeCell ref="C175:F175"/>
    <mergeCell ref="C159:F159"/>
    <mergeCell ref="C13:F13"/>
    <mergeCell ref="C14:F14"/>
    <mergeCell ref="C15:F15"/>
    <mergeCell ref="C16:F16"/>
    <mergeCell ref="C17:F17"/>
    <mergeCell ref="C20:F20"/>
    <mergeCell ref="C21:F21"/>
    <mergeCell ref="C22:F22"/>
    <mergeCell ref="C18:F18"/>
    <mergeCell ref="C19:F19"/>
    <mergeCell ref="C163:F163"/>
    <mergeCell ref="C166:F166"/>
    <mergeCell ref="C181:F181"/>
    <mergeCell ref="C182:F182"/>
    <mergeCell ref="C178:F178"/>
    <mergeCell ref="C179:F179"/>
    <mergeCell ref="C8:D8"/>
    <mergeCell ref="C12:F12"/>
    <mergeCell ref="E30:F30"/>
    <mergeCell ref="E47:F47"/>
    <mergeCell ref="E89:F89"/>
    <mergeCell ref="E90:F90"/>
    <mergeCell ref="E94:F94"/>
    <mergeCell ref="C153:F153"/>
    <mergeCell ref="C114:F114"/>
    <mergeCell ref="C23:F23"/>
    <mergeCell ref="C35:F35"/>
    <mergeCell ref="E95:F95"/>
    <mergeCell ref="E93:F93"/>
    <mergeCell ref="C117:F117"/>
    <mergeCell ref="C106:F106"/>
    <mergeCell ref="C107:F107"/>
    <mergeCell ref="C109:F109"/>
    <mergeCell ref="C108:F108"/>
    <mergeCell ref="C87:F87"/>
    <mergeCell ref="E96:F96"/>
    <mergeCell ref="C111:F111"/>
    <mergeCell ref="C110:F110"/>
    <mergeCell ref="C136:F136"/>
    <mergeCell ref="E168:F168"/>
    <mergeCell ref="E169:F169"/>
    <mergeCell ref="C232:F232"/>
    <mergeCell ref="C343:F343"/>
    <mergeCell ref="C342:F342"/>
    <mergeCell ref="C100:F100"/>
    <mergeCell ref="C101:F101"/>
    <mergeCell ref="C215:F215"/>
    <mergeCell ref="C216:F216"/>
    <mergeCell ref="C152:F152"/>
    <mergeCell ref="C202:F202"/>
    <mergeCell ref="C209:F209"/>
    <mergeCell ref="C204:F204"/>
    <mergeCell ref="C205:F205"/>
    <mergeCell ref="C223:F223"/>
    <mergeCell ref="C224:F224"/>
    <mergeCell ref="E147:F147"/>
    <mergeCell ref="E148:F148"/>
    <mergeCell ref="C162:F162"/>
    <mergeCell ref="C316:F316"/>
    <mergeCell ref="C317:F317"/>
    <mergeCell ref="C318:F318"/>
    <mergeCell ref="C319:F319"/>
    <mergeCell ref="C320:F320"/>
    <mergeCell ref="C321:F321"/>
    <mergeCell ref="C303:F303"/>
    <mergeCell ref="C322:F322"/>
    <mergeCell ref="C297:F297"/>
    <mergeCell ref="C298:F298"/>
    <mergeCell ref="C299:F299"/>
    <mergeCell ref="C300:F300"/>
    <mergeCell ref="C301:F301"/>
    <mergeCell ref="C302:F302"/>
    <mergeCell ref="C309:F309"/>
  </mergeCells>
  <conditionalFormatting sqref="G13:G16 G99 G32 G34:G35 C243:G243 G307:G308 G121 G105 G115:G116 G181:G183 G215:G216 G256:G261">
    <cfRule type="notContainsBlanks" dxfId="103" priority="747" stopIfTrue="1">
      <formula>LEN(TRIM(C13))&gt;0</formula>
    </cfRule>
  </conditionalFormatting>
  <conditionalFormatting sqref="G17">
    <cfRule type="notContainsBlanks" dxfId="102" priority="739" stopIfTrue="1">
      <formula>LEN(TRIM(G17))&gt;0</formula>
    </cfRule>
  </conditionalFormatting>
  <conditionalFormatting sqref="G45:G46">
    <cfRule type="notContainsBlanks" dxfId="101" priority="574" stopIfTrue="1">
      <formula>LEN(TRIM(G45))&gt;0</formula>
    </cfRule>
  </conditionalFormatting>
  <conditionalFormatting sqref="G19">
    <cfRule type="notContainsBlanks" dxfId="100" priority="493" stopIfTrue="1">
      <formula>LEN(TRIM(G19))&gt;0</formula>
    </cfRule>
  </conditionalFormatting>
  <conditionalFormatting sqref="G21">
    <cfRule type="notContainsBlanks" dxfId="99" priority="492" stopIfTrue="1">
      <formula>LEN(TRIM(G21))&gt;0</formula>
    </cfRule>
  </conditionalFormatting>
  <conditionalFormatting sqref="G22">
    <cfRule type="notContainsBlanks" dxfId="98" priority="489" stopIfTrue="1">
      <formula>LEN(TRIM(G22))&gt;0</formula>
    </cfRule>
  </conditionalFormatting>
  <conditionalFormatting sqref="G23">
    <cfRule type="notContainsBlanks" dxfId="97" priority="487" stopIfTrue="1">
      <formula>LEN(TRIM(G23))&gt;0</formula>
    </cfRule>
  </conditionalFormatting>
  <conditionalFormatting sqref="G20">
    <cfRule type="notContainsBlanks" dxfId="96" priority="485" stopIfTrue="1">
      <formula>LEN(TRIM(G20))&gt;0</formula>
    </cfRule>
  </conditionalFormatting>
  <conditionalFormatting sqref="G18">
    <cfRule type="notContainsBlanks" dxfId="95" priority="484" stopIfTrue="1">
      <formula>LEN(TRIM(G18))&gt;0</formula>
    </cfRule>
  </conditionalFormatting>
  <conditionalFormatting sqref="B45 D45:F46">
    <cfRule type="notContainsBlanks" dxfId="94" priority="481" stopIfTrue="1">
      <formula>LEN(TRIM(B45))&gt;0</formula>
    </cfRule>
  </conditionalFormatting>
  <conditionalFormatting sqref="G153">
    <cfRule type="notContainsBlanks" dxfId="93" priority="295" stopIfTrue="1">
      <formula>LEN(TRIM(G153))&gt;0</formula>
    </cfRule>
  </conditionalFormatting>
  <conditionalFormatting sqref="G222:G224">
    <cfRule type="notContainsBlanks" dxfId="92" priority="261" stopIfTrue="1">
      <formula>LEN(TRIM(G222))&gt;0</formula>
    </cfRule>
  </conditionalFormatting>
  <conditionalFormatting sqref="G98">
    <cfRule type="notContainsBlanks" dxfId="91" priority="206" stopIfTrue="1">
      <formula>LEN(TRIM(G98))&gt;0</formula>
    </cfRule>
  </conditionalFormatting>
  <conditionalFormatting sqref="G43:G44 C43:F43 A44:F44">
    <cfRule type="notContainsBlanks" dxfId="90" priority="145" stopIfTrue="1">
      <formula>LEN(TRIM(A43))&gt;0</formula>
    </cfRule>
  </conditionalFormatting>
  <conditionalFormatting sqref="G39">
    <cfRule type="notContainsBlanks" dxfId="89" priority="146" stopIfTrue="1">
      <formula>LEN(TRIM(G39))&gt;0</formula>
    </cfRule>
  </conditionalFormatting>
  <conditionalFormatting sqref="G37">
    <cfRule type="notContainsBlanks" dxfId="88" priority="144" stopIfTrue="1">
      <formula>LEN(TRIM(G37))&gt;0</formula>
    </cfRule>
  </conditionalFormatting>
  <conditionalFormatting sqref="G36">
    <cfRule type="notContainsBlanks" dxfId="87" priority="143" stopIfTrue="1">
      <formula>LEN(TRIM(G36))&gt;0</formula>
    </cfRule>
  </conditionalFormatting>
  <conditionalFormatting sqref="G50:G61 G63">
    <cfRule type="notContainsBlanks" dxfId="86" priority="142" stopIfTrue="1">
      <formula>LEN(TRIM(G50))&gt;0</formula>
    </cfRule>
  </conditionalFormatting>
  <conditionalFormatting sqref="G90">
    <cfRule type="notContainsBlanks" dxfId="85" priority="136" stopIfTrue="1">
      <formula>LEN(TRIM(G90))&gt;0</formula>
    </cfRule>
  </conditionalFormatting>
  <conditionalFormatting sqref="G94">
    <cfRule type="notContainsBlanks" dxfId="84" priority="137" stopIfTrue="1">
      <formula>LEN(TRIM(G94))&gt;0</formula>
    </cfRule>
  </conditionalFormatting>
  <conditionalFormatting sqref="G95 G97">
    <cfRule type="notContainsBlanks" dxfId="83" priority="133" stopIfTrue="1">
      <formula>LEN(TRIM(G95))&gt;0</formula>
    </cfRule>
  </conditionalFormatting>
  <conditionalFormatting sqref="G117">
    <cfRule type="notContainsBlanks" dxfId="82" priority="132" stopIfTrue="1">
      <formula>LEN(TRIM(G117))&gt;0</formula>
    </cfRule>
  </conditionalFormatting>
  <conditionalFormatting sqref="G107 G122">
    <cfRule type="notContainsBlanks" dxfId="81" priority="131" stopIfTrue="1">
      <formula>LEN(TRIM(G107))&gt;0</formula>
    </cfRule>
  </conditionalFormatting>
  <conditionalFormatting sqref="G109">
    <cfRule type="notContainsBlanks" dxfId="80" priority="129" stopIfTrue="1">
      <formula>LEN(TRIM(G109))&gt;0</formula>
    </cfRule>
  </conditionalFormatting>
  <conditionalFormatting sqref="G108">
    <cfRule type="notContainsBlanks" dxfId="79" priority="127" stopIfTrue="1">
      <formula>LEN(TRIM(G108))&gt;0</formula>
    </cfRule>
  </conditionalFormatting>
  <conditionalFormatting sqref="G128">
    <cfRule type="notContainsBlanks" dxfId="78" priority="122" stopIfTrue="1">
      <formula>LEN(TRIM(G128))&gt;0</formula>
    </cfRule>
  </conditionalFormatting>
  <conditionalFormatting sqref="G125">
    <cfRule type="notContainsBlanks" dxfId="77" priority="125" stopIfTrue="1">
      <formula>LEN(TRIM(G125))&gt;0</formula>
    </cfRule>
  </conditionalFormatting>
  <conditionalFormatting sqref="G126">
    <cfRule type="notContainsBlanks" dxfId="76" priority="120" stopIfTrue="1">
      <formula>LEN(TRIM(G126))&gt;0</formula>
    </cfRule>
  </conditionalFormatting>
  <conditionalFormatting sqref="G127">
    <cfRule type="notContainsBlanks" dxfId="75" priority="121" stopIfTrue="1">
      <formula>LEN(TRIM(G127))&gt;0</formula>
    </cfRule>
  </conditionalFormatting>
  <conditionalFormatting sqref="G129">
    <cfRule type="notContainsBlanks" dxfId="74" priority="119" stopIfTrue="1">
      <formula>LEN(TRIM(G129))&gt;0</formula>
    </cfRule>
  </conditionalFormatting>
  <conditionalFormatting sqref="G161:G163">
    <cfRule type="notContainsBlanks" dxfId="73" priority="112" stopIfTrue="1">
      <formula>LEN(TRIM(G161))&gt;0</formula>
    </cfRule>
  </conditionalFormatting>
  <conditionalFormatting sqref="G133:G135">
    <cfRule type="notContainsBlanks" dxfId="72" priority="117" stopIfTrue="1">
      <formula>LEN(TRIM(G133))&gt;0</formula>
    </cfRule>
  </conditionalFormatting>
  <conditionalFormatting sqref="G140:G149">
    <cfRule type="notContainsBlanks" dxfId="71" priority="116" stopIfTrue="1">
      <formula>LEN(TRIM(G140))&gt;0</formula>
    </cfRule>
  </conditionalFormatting>
  <conditionalFormatting sqref="G193 G198">
    <cfRule type="notContainsBlanks" dxfId="70" priority="111" stopIfTrue="1">
      <formula>LEN(TRIM(G193))&gt;0</formula>
    </cfRule>
  </conditionalFormatting>
  <conditionalFormatting sqref="G199">
    <cfRule type="notContainsBlanks" dxfId="69" priority="110" stopIfTrue="1">
      <formula>LEN(TRIM(G199))&gt;0</formula>
    </cfRule>
  </conditionalFormatting>
  <conditionalFormatting sqref="G203">
    <cfRule type="notContainsBlanks" dxfId="68" priority="107" stopIfTrue="1">
      <formula>LEN(TRIM(G203))&gt;0</formula>
    </cfRule>
  </conditionalFormatting>
  <conditionalFormatting sqref="G204">
    <cfRule type="notContainsBlanks" dxfId="67" priority="105" stopIfTrue="1">
      <formula>LEN(TRIM(G204))&gt;0</formula>
    </cfRule>
  </conditionalFormatting>
  <conditionalFormatting sqref="G240">
    <cfRule type="notContainsBlanks" dxfId="66" priority="104" stopIfTrue="1">
      <formula>LEN(TRIM(G240))&gt;0</formula>
    </cfRule>
  </conditionalFormatting>
  <conditionalFormatting sqref="G241">
    <cfRule type="notContainsBlanks" dxfId="65" priority="103" stopIfTrue="1">
      <formula>LEN(TRIM(G241))&gt;0</formula>
    </cfRule>
  </conditionalFormatting>
  <conditionalFormatting sqref="G265">
    <cfRule type="notContainsBlanks" dxfId="64" priority="102" stopIfTrue="1">
      <formula>LEN(TRIM(G265))&gt;0</formula>
    </cfRule>
  </conditionalFormatting>
  <conditionalFormatting sqref="G268">
    <cfRule type="notContainsBlanks" dxfId="63" priority="101" stopIfTrue="1">
      <formula>LEN(TRIM(G268))&gt;0</formula>
    </cfRule>
  </conditionalFormatting>
  <conditionalFormatting sqref="G274:G279">
    <cfRule type="notContainsBlanks" dxfId="62" priority="100" stopIfTrue="1">
      <formula>LEN(TRIM(G274))&gt;0</formula>
    </cfRule>
  </conditionalFormatting>
  <conditionalFormatting sqref="G287">
    <cfRule type="notContainsBlanks" dxfId="61" priority="96" stopIfTrue="1">
      <formula>LEN(TRIM(G287))&gt;0</formula>
    </cfRule>
  </conditionalFormatting>
  <conditionalFormatting sqref="G283">
    <cfRule type="notContainsBlanks" dxfId="60" priority="98" stopIfTrue="1">
      <formula>LEN(TRIM(G283))&gt;0</formula>
    </cfRule>
  </conditionalFormatting>
  <conditionalFormatting sqref="G294">
    <cfRule type="notContainsBlanks" dxfId="59" priority="95" stopIfTrue="1">
      <formula>LEN(TRIM(G294))&gt;0</formula>
    </cfRule>
  </conditionalFormatting>
  <conditionalFormatting sqref="G312">
    <cfRule type="notContainsBlanks" dxfId="58" priority="94" stopIfTrue="1">
      <formula>LEN(TRIM(G312))&gt;0</formula>
    </cfRule>
  </conditionalFormatting>
  <conditionalFormatting sqref="G205">
    <cfRule type="notContainsBlanks" dxfId="57" priority="93" stopIfTrue="1">
      <formula>LEN(TRIM(G205))&gt;0</formula>
    </cfRule>
  </conditionalFormatting>
  <conditionalFormatting sqref="G239">
    <cfRule type="notContainsBlanks" dxfId="56" priority="91" stopIfTrue="1">
      <formula>LEN(TRIM(G239))&gt;0</formula>
    </cfRule>
  </conditionalFormatting>
  <conditionalFormatting sqref="G238">
    <cfRule type="notContainsBlanks" dxfId="55" priority="90" stopIfTrue="1">
      <formula>LEN(TRIM(G238))&gt;0</formula>
    </cfRule>
  </conditionalFormatting>
  <conditionalFormatting sqref="G33">
    <cfRule type="notContainsBlanks" dxfId="54" priority="89" stopIfTrue="1">
      <formula>LEN(TRIM(G33))&gt;0</formula>
    </cfRule>
  </conditionalFormatting>
  <conditionalFormatting sqref="G101">
    <cfRule type="notContainsBlanks" dxfId="53" priority="88" stopIfTrue="1">
      <formula>LEN(TRIM(G101))&gt;0</formula>
    </cfRule>
  </conditionalFormatting>
  <conditionalFormatting sqref="G42">
    <cfRule type="notContainsBlanks" dxfId="52" priority="87" stopIfTrue="1">
      <formula>LEN(TRIM(G42))&gt;0</formula>
    </cfRule>
  </conditionalFormatting>
  <conditionalFormatting sqref="C225:G225">
    <cfRule type="notContainsBlanks" dxfId="51" priority="86" stopIfTrue="1">
      <formula>LEN(TRIM(C225))&gt;0</formula>
    </cfRule>
  </conditionalFormatting>
  <conditionalFormatting sqref="G38">
    <cfRule type="notContainsBlanks" dxfId="50" priority="85" stopIfTrue="1">
      <formula>LEN(TRIM(G38))&gt;0</formula>
    </cfRule>
  </conditionalFormatting>
  <conditionalFormatting sqref="G41">
    <cfRule type="notContainsBlanks" dxfId="49" priority="81" stopIfTrue="1">
      <formula>LEN(TRIM(G41))&gt;0</formula>
    </cfRule>
  </conditionalFormatting>
  <conditionalFormatting sqref="G68:G75">
    <cfRule type="notContainsBlanks" dxfId="48" priority="75" stopIfTrue="1">
      <formula>LEN(TRIM(G68))&gt;0</formula>
    </cfRule>
  </conditionalFormatting>
  <conditionalFormatting sqref="G86">
    <cfRule type="notContainsBlanks" dxfId="47" priority="69" stopIfTrue="1">
      <formula>LEN(TRIM(G86))&gt;0</formula>
    </cfRule>
  </conditionalFormatting>
  <conditionalFormatting sqref="G120">
    <cfRule type="notContainsBlanks" dxfId="46" priority="64" stopIfTrue="1">
      <formula>LEN(TRIM(G120))&gt;0</formula>
    </cfRule>
  </conditionalFormatting>
  <conditionalFormatting sqref="G118:G119">
    <cfRule type="notContainsBlanks" dxfId="45" priority="63" stopIfTrue="1">
      <formula>LEN(TRIM(G118))&gt;0</formula>
    </cfRule>
  </conditionalFormatting>
  <conditionalFormatting sqref="G165">
    <cfRule type="notContainsBlanks" dxfId="44" priority="61" stopIfTrue="1">
      <formula>LEN(TRIM(G165))&gt;0</formula>
    </cfRule>
  </conditionalFormatting>
  <conditionalFormatting sqref="G164">
    <cfRule type="notContainsBlanks" dxfId="43" priority="62" stopIfTrue="1">
      <formula>LEN(TRIM(G164))&gt;0</formula>
    </cfRule>
  </conditionalFormatting>
  <conditionalFormatting sqref="G166">
    <cfRule type="notContainsBlanks" dxfId="42" priority="60" stopIfTrue="1">
      <formula>LEN(TRIM(G166))&gt;0</formula>
    </cfRule>
  </conditionalFormatting>
  <conditionalFormatting sqref="G176:G179">
    <cfRule type="notContainsBlanks" dxfId="41" priority="59" stopIfTrue="1">
      <formula>LEN(TRIM(G176))&gt;0</formula>
    </cfRule>
  </conditionalFormatting>
  <conditionalFormatting sqref="G180">
    <cfRule type="notContainsBlanks" dxfId="40" priority="58" stopIfTrue="1">
      <formula>LEN(TRIM(G180))&gt;0</formula>
    </cfRule>
  </conditionalFormatting>
  <conditionalFormatting sqref="G189">
    <cfRule type="notContainsBlanks" dxfId="39" priority="55" stopIfTrue="1">
      <formula>LEN(TRIM(G189))&gt;0</formula>
    </cfRule>
  </conditionalFormatting>
  <conditionalFormatting sqref="G187">
    <cfRule type="notContainsBlanks" dxfId="38" priority="57" stopIfTrue="1">
      <formula>LEN(TRIM(G187))&gt;0</formula>
    </cfRule>
  </conditionalFormatting>
  <conditionalFormatting sqref="G188">
    <cfRule type="notContainsBlanks" dxfId="37" priority="56" stopIfTrue="1">
      <formula>LEN(TRIM(G188))&gt;0</formula>
    </cfRule>
  </conditionalFormatting>
  <conditionalFormatting sqref="G197 G194:G195">
    <cfRule type="notContainsBlanks" dxfId="36" priority="54" stopIfTrue="1">
      <formula>LEN(TRIM(G194))&gt;0</formula>
    </cfRule>
  </conditionalFormatting>
  <conditionalFormatting sqref="G196">
    <cfRule type="notContainsBlanks" dxfId="35" priority="53" stopIfTrue="1">
      <formula>LEN(TRIM(G196))&gt;0</formula>
    </cfRule>
  </conditionalFormatting>
  <conditionalFormatting sqref="G206">
    <cfRule type="notContainsBlanks" dxfId="34" priority="52" stopIfTrue="1">
      <formula>LEN(TRIM(G206))&gt;0</formula>
    </cfRule>
  </conditionalFormatting>
  <conditionalFormatting sqref="G210:G211 G214">
    <cfRule type="notContainsBlanks" dxfId="33" priority="51" stopIfTrue="1">
      <formula>LEN(TRIM(G210))&gt;0</formula>
    </cfRule>
  </conditionalFormatting>
  <conditionalFormatting sqref="G213">
    <cfRule type="notContainsBlanks" dxfId="32" priority="50" stopIfTrue="1">
      <formula>LEN(TRIM(G213))&gt;0</formula>
    </cfRule>
  </conditionalFormatting>
  <conditionalFormatting sqref="G212">
    <cfRule type="notContainsBlanks" dxfId="31" priority="49" stopIfTrue="1">
      <formula>LEN(TRIM(G212))&gt;0</formula>
    </cfRule>
  </conditionalFormatting>
  <conditionalFormatting sqref="G228:G230">
    <cfRule type="notContainsBlanks" dxfId="30" priority="48" stopIfTrue="1">
      <formula>LEN(TRIM(G228))&gt;0</formula>
    </cfRule>
  </conditionalFormatting>
  <conditionalFormatting sqref="G231">
    <cfRule type="notContainsBlanks" dxfId="29" priority="47" stopIfTrue="1">
      <formula>LEN(TRIM(G231))&gt;0</formula>
    </cfRule>
  </conditionalFormatting>
  <conditionalFormatting sqref="G242">
    <cfRule type="notContainsBlanks" dxfId="28" priority="46" stopIfTrue="1">
      <formula>LEN(TRIM(G242))&gt;0</formula>
    </cfRule>
  </conditionalFormatting>
  <conditionalFormatting sqref="G247">
    <cfRule type="notContainsBlanks" dxfId="27" priority="41" stopIfTrue="1">
      <formula>LEN(TRIM(G247))&gt;0</formula>
    </cfRule>
  </conditionalFormatting>
  <conditionalFormatting sqref="G250">
    <cfRule type="notContainsBlanks" dxfId="26" priority="35" stopIfTrue="1">
      <formula>LEN(TRIM(G250))&gt;0</formula>
    </cfRule>
  </conditionalFormatting>
  <conditionalFormatting sqref="G248">
    <cfRule type="notContainsBlanks" dxfId="25" priority="36" stopIfTrue="1">
      <formula>LEN(TRIM(G248))&gt;0</formula>
    </cfRule>
  </conditionalFormatting>
  <conditionalFormatting sqref="G249">
    <cfRule type="notContainsBlanks" dxfId="24" priority="34" stopIfTrue="1">
      <formula>LEN(TRIM(G249))&gt;0</formula>
    </cfRule>
  </conditionalFormatting>
  <conditionalFormatting sqref="G255">
    <cfRule type="notContainsBlanks" dxfId="23" priority="32" stopIfTrue="1">
      <formula>LEN(TRIM(G255))&gt;0</formula>
    </cfRule>
  </conditionalFormatting>
  <conditionalFormatting sqref="G254">
    <cfRule type="notContainsBlanks" dxfId="22" priority="33" stopIfTrue="1">
      <formula>LEN(TRIM(G254))&gt;0</formula>
    </cfRule>
  </conditionalFormatting>
  <conditionalFormatting sqref="G330">
    <cfRule type="notContainsBlanks" dxfId="21" priority="27" stopIfTrue="1">
      <formula>LEN(TRIM(G330))&gt;0</formula>
    </cfRule>
  </conditionalFormatting>
  <conditionalFormatting sqref="G332">
    <cfRule type="notContainsBlanks" dxfId="20" priority="26" stopIfTrue="1">
      <formula>LEN(TRIM(G332))&gt;0</formula>
    </cfRule>
  </conditionalFormatting>
  <conditionalFormatting sqref="G336:G338">
    <cfRule type="notContainsBlanks" dxfId="19" priority="25" stopIfTrue="1">
      <formula>LEN(TRIM(G336))&gt;0</formula>
    </cfRule>
  </conditionalFormatting>
  <conditionalFormatting sqref="G124">
    <cfRule type="notContainsBlanks" dxfId="18" priority="23" stopIfTrue="1">
      <formula>LEN(TRIM(G124))&gt;0</formula>
    </cfRule>
  </conditionalFormatting>
  <conditionalFormatting sqref="G329">
    <cfRule type="notContainsBlanks" dxfId="17" priority="21" stopIfTrue="1">
      <formula>LEN(TRIM(G329))&gt;0</formula>
    </cfRule>
  </conditionalFormatting>
  <conditionalFormatting sqref="G331">
    <cfRule type="notContainsBlanks" dxfId="16" priority="19" stopIfTrue="1">
      <formula>LEN(TRIM(G331))&gt;0</formula>
    </cfRule>
  </conditionalFormatting>
  <conditionalFormatting sqref="G343">
    <cfRule type="notContainsBlanks" dxfId="15" priority="18" stopIfTrue="1">
      <formula>LEN(TRIM(G343))&gt;0</formula>
    </cfRule>
  </conditionalFormatting>
  <conditionalFormatting sqref="G76:G79 G81">
    <cfRule type="notContainsBlanks" dxfId="14" priority="17" stopIfTrue="1">
      <formula>LEN(TRIM(G76))&gt;0</formula>
    </cfRule>
  </conditionalFormatting>
  <conditionalFormatting sqref="G62">
    <cfRule type="notContainsBlanks" dxfId="13" priority="16" stopIfTrue="1">
      <formula>LEN(TRIM(G62))&gt;0</formula>
    </cfRule>
  </conditionalFormatting>
  <conditionalFormatting sqref="G80">
    <cfRule type="notContainsBlanks" dxfId="12" priority="14" stopIfTrue="1">
      <formula>LEN(TRIM(G80))&gt;0</formula>
    </cfRule>
  </conditionalFormatting>
  <conditionalFormatting sqref="G87">
    <cfRule type="notContainsBlanks" dxfId="11" priority="13" stopIfTrue="1">
      <formula>LEN(TRIM(G87))&gt;0</formula>
    </cfRule>
  </conditionalFormatting>
  <conditionalFormatting sqref="G96">
    <cfRule type="notContainsBlanks" dxfId="10" priority="12" stopIfTrue="1">
      <formula>LEN(TRIM(G96))&gt;0</formula>
    </cfRule>
  </conditionalFormatting>
  <conditionalFormatting sqref="G111">
    <cfRule type="notContainsBlanks" dxfId="9" priority="11" stopIfTrue="1">
      <formula>LEN(TRIM(G111))&gt;0</formula>
    </cfRule>
  </conditionalFormatting>
  <conditionalFormatting sqref="G110">
    <cfRule type="notContainsBlanks" dxfId="8" priority="10" stopIfTrue="1">
      <formula>LEN(TRIM(G110))&gt;0</formula>
    </cfRule>
  </conditionalFormatting>
  <conditionalFormatting sqref="G136">
    <cfRule type="notContainsBlanks" dxfId="7" priority="9" stopIfTrue="1">
      <formula>LEN(TRIM(G136))&gt;0</formula>
    </cfRule>
  </conditionalFormatting>
  <conditionalFormatting sqref="G169">
    <cfRule type="notContainsBlanks" dxfId="6" priority="8" stopIfTrue="1">
      <formula>LEN(TRIM(G169))&gt;0</formula>
    </cfRule>
  </conditionalFormatting>
  <conditionalFormatting sqref="G232">
    <cfRule type="notContainsBlanks" dxfId="5" priority="7" stopIfTrue="1">
      <formula>LEN(TRIM(G232))&gt;0</formula>
    </cfRule>
  </conditionalFormatting>
  <conditionalFormatting sqref="G298:G302">
    <cfRule type="notContainsBlanks" dxfId="4" priority="6" stopIfTrue="1">
      <formula>LEN(TRIM(G298))&gt;0</formula>
    </cfRule>
  </conditionalFormatting>
  <conditionalFormatting sqref="G309">
    <cfRule type="notContainsBlanks" dxfId="3" priority="5" stopIfTrue="1">
      <formula>LEN(TRIM(G309))&gt;0</formula>
    </cfRule>
  </conditionalFormatting>
  <conditionalFormatting sqref="G303">
    <cfRule type="notContainsBlanks" dxfId="2" priority="2" stopIfTrue="1">
      <formula>LEN(TRIM(G303))&gt;0</formula>
    </cfRule>
  </conditionalFormatting>
  <conditionalFormatting sqref="G317:G321">
    <cfRule type="notContainsBlanks" dxfId="1" priority="3" stopIfTrue="1">
      <formula>LEN(TRIM(G317))&gt;0</formula>
    </cfRule>
  </conditionalFormatting>
  <conditionalFormatting sqref="G322">
    <cfRule type="notContainsBlanks" dxfId="0" priority="1" stopIfTrue="1">
      <formula>LEN(TRIM(G322))&gt;0</formula>
    </cfRule>
  </conditionalFormatting>
  <dataValidations count="9">
    <dataValidation type="whole" operator="greaterThanOrEqual" allowBlank="1" showInputMessage="1" showErrorMessage="1" errorTitle="Fout bij invoer!" error="Vul een getal groter of gelijk aan 0 in." sqref="D45:F46 E112:F113 E137 I152 I150 I161:I172 I221 I264 I286 I293 I306 I311 I267 C332:F332 E150 E130:E131 I130:I132 I137:I139 I112:I113 I241:I242 I192 I333:I334 I204:I205 I237 I102 I86 N41 E104:F104 I104 I175 I209 C330:F330 I90:I100" xr:uid="{00000000-0002-0000-0100-000000000000}">
      <formula1>0</formula1>
    </dataValidation>
    <dataValidation type="whole" operator="greaterThanOrEqual" allowBlank="1" showInputMessage="1" showErrorMessage="1" error="Voer een getal groter dan of gelijk 0 in" sqref="E90:F90 E94:F94 E169:F169" xr:uid="{00000000-0002-0000-0100-000001000000}">
      <formula1>0</formula1>
    </dataValidation>
    <dataValidation type="whole" operator="greaterThanOrEqual" allowBlank="1" showInputMessage="1" showErrorMessage="1" error="Vul een getal groter of gelijk aan 0 in." sqref="E140:F149 E336:F338" xr:uid="{00000000-0002-0000-0100-000002000000}">
      <formula1>0</formula1>
    </dataValidation>
    <dataValidation type="whole" operator="greaterThanOrEqual" allowBlank="1" showInputMessage="1" showErrorMessage="1" error="Vermeld een getal groter dan, of gelijk aan 0 (LET OP: aantal uren per jaar!)" sqref="E294:F294" xr:uid="{00000000-0002-0000-0100-000003000000}">
      <formula1>0</formula1>
    </dataValidation>
    <dataValidation type="date" operator="greaterThanOrEqual" allowBlank="1" showInputMessage="1" showErrorMessage="1" error="Vermeld een datum (dd-mm-jjjj)" sqref="C127:F127 C265:F265 C166:F166 C204:F204 C238:F239 C241:F241 C248:F248 C250:F250 C331:F331 C109:F109 C117:F117 C231:F231 C303:F303 C322:F322" xr:uid="{00000000-0002-0000-0100-000004000000}">
      <formula1>1</formula1>
    </dataValidation>
    <dataValidation type="whole" operator="greaterThanOrEqual" allowBlank="1" showInputMessage="1" showErrorMessage="1" error="vermeld een getal &gt;=0" sqref="C50:F63 D68:F74 D76:F79 D81:F81" xr:uid="{00000000-0002-0000-0100-000005000000}">
      <formula1>0</formula1>
    </dataValidation>
    <dataValidation type="list" operator="greaterThanOrEqual" allowBlank="1" showInputMessage="1" showErrorMessage="1" error="Enige toegestane waarde: X (vraag niet van toepassing)" sqref="D75:F75 D80:F80" xr:uid="{00000000-0002-0000-0100-000006000000}">
      <formula1>"X"</formula1>
    </dataValidation>
    <dataValidation operator="greaterThanOrEqual" allowBlank="1" showInputMessage="1" showErrorMessage="1" errorTitle="Fout bij invoer!" error="Vul een getal groter of gelijk aan 0 in." sqref="I124" xr:uid="{00000000-0002-0000-0100-000007000000}"/>
    <dataValidation type="list" allowBlank="1" showInputMessage="1" sqref="C312:F312" xr:uid="{00000000-0002-0000-0100-000008000000}">
      <formula1>$I$2:$I$3</formula1>
    </dataValidation>
  </dataValidations>
  <pageMargins left="0.39370078740157483" right="0.39370078740157483" top="0.39370078740157483" bottom="0.39370078740157483" header="1.1811023622047245" footer="0.19685039370078741"/>
  <pageSetup paperSize="9" scale="63" fitToHeight="6" orientation="landscape" r:id="rId1"/>
  <headerFooter>
    <oddFooter>Page &amp;P of &amp;N</oddFooter>
  </headerFooter>
  <ignoredErrors>
    <ignoredError sqref="G117 G331 G248:G249 G188 G109 G231" formula="1"/>
  </ignoredErrors>
  <drawing r:id="rId2"/>
  <extLst>
    <ext xmlns:x14="http://schemas.microsoft.com/office/spreadsheetml/2009/9/main" uri="{CCE6A557-97BC-4b89-ADB6-D9C93CAAB3DF}">
      <x14:dataValidations xmlns:xm="http://schemas.microsoft.com/office/excel/2006/main" count="36">
        <x14:dataValidation type="list" showInputMessage="1" showErrorMessage="1" error="Selecteer een antwoord in het drop-down menu" xr:uid="{00000000-0002-0000-0100-000009000000}">
          <x14:formula1>
            <xm:f>Lists!$N$2:$N$4</xm:f>
          </x14:formula1>
          <xm:sqref>C240:F240 C307:F308 C247:F247</xm:sqref>
        </x14:dataValidation>
        <x14:dataValidation type="list" showInputMessage="1" showErrorMessage="1" error="Selecteer een antwoord in het drop-down menu" xr:uid="{00000000-0002-0000-0100-00000A000000}">
          <x14:formula1>
            <xm:f>Lists!$N$2:$N$5</xm:f>
          </x14:formula1>
          <xm:sqref>C118:F119 C176:F183 C187:F187 C189:F189 C193:F199 C228:F230 C232:F232 C249:F249</xm:sqref>
        </x14:dataValidation>
        <x14:dataValidation type="list" allowBlank="1" showInputMessage="1" showErrorMessage="1" error="Selecteer een antwoord in het drop-down menu" xr:uid="{00000000-0002-0000-0100-00000B000000}">
          <x14:formula1>
            <xm:f>Lists!$B$2:$B$8</xm:f>
          </x14:formula1>
          <xm:sqref>C23:F23</xm:sqref>
        </x14:dataValidation>
        <x14:dataValidation type="list" showInputMessage="1" showErrorMessage="1" error="Selecteer een antwoord in het drop-down menu" xr:uid="{00000000-0002-0000-0100-00000C000000}">
          <x14:formula1>
            <xm:f>Lists!$Z$2:$Z$14</xm:f>
          </x14:formula1>
          <xm:sqref>C222:F224</xm:sqref>
        </x14:dataValidation>
        <x14:dataValidation type="list" showInputMessage="1" showErrorMessage="1" error="Selecteer een antwoord in het drop-down menu" xr:uid="{00000000-0002-0000-0100-00000D000000}">
          <x14:formula1>
            <xm:f>Lists!$D$2:$D$6</xm:f>
          </x14:formula1>
          <xm:sqref>C36:F39</xm:sqref>
        </x14:dataValidation>
        <x14:dataValidation type="list" showInputMessage="1" showErrorMessage="1" error="Selecteer een antwoord in het drop-down menu" xr:uid="{00000000-0002-0000-0100-00000E000000}">
          <x14:formula1>
            <xm:f>Lists!$D$2:$D$5</xm:f>
          </x14:formula1>
          <xm:sqref>C34:F35 C32:F32</xm:sqref>
        </x14:dataValidation>
        <x14:dataValidation type="list" showInputMessage="1" showErrorMessage="1" error="Selecteer een antwoord in het drop-down menu" xr:uid="{00000000-0002-0000-0100-00000F000000}">
          <x14:formula1>
            <xm:f>Lists!$F$2:$F$6</xm:f>
          </x14:formula1>
          <xm:sqref>C33:F33</xm:sqref>
        </x14:dataValidation>
        <x14:dataValidation type="list" showInputMessage="1" showErrorMessage="1" error="selecteer een antwoord in het dropdown-menu" xr:uid="{00000000-0002-0000-0100-000010000000}">
          <x14:formula1>
            <xm:f>Lists!$N$2:$N$5</xm:f>
          </x14:formula1>
          <xm:sqref>E95:F97</xm:sqref>
        </x14:dataValidation>
        <x14:dataValidation type="list" showInputMessage="1" showErrorMessage="1" error="selecteer een antwoord in het drop-down menu" xr:uid="{00000000-0002-0000-0100-000011000000}">
          <x14:formula1>
            <xm:f>Lists!$N$2:$N$4</xm:f>
          </x14:formula1>
          <xm:sqref>C107:F108 C110:F111 C125:F125</xm:sqref>
        </x14:dataValidation>
        <x14:dataValidation type="list" allowBlank="1" showInputMessage="1" xr:uid="{00000000-0002-0000-0100-000012000000}">
          <x14:formula1>
            <xm:f>Lists!$J$2:$J$3</xm:f>
          </x14:formula1>
          <xm:sqref>C153:F153</xm:sqref>
        </x14:dataValidation>
        <x14:dataValidation type="list" showInputMessage="1" showErrorMessage="1" error="Selecteer een antwoord in het drop-down menu" xr:uid="{00000000-0002-0000-0100-000013000000}">
          <x14:formula1>
            <xm:f>Lists!$R$2:$R$7</xm:f>
          </x14:formula1>
          <xm:sqref>C128:F128</xm:sqref>
        </x14:dataValidation>
        <x14:dataValidation type="list" showInputMessage="1" showErrorMessage="1" error="Selecteer een antwoord in het drop-down menu" xr:uid="{00000000-0002-0000-0100-000014000000}">
          <x14:formula1>
            <xm:f>Lists!$T$2:$T$12</xm:f>
          </x14:formula1>
          <xm:sqref>C133:F135</xm:sqref>
        </x14:dataValidation>
        <x14:dataValidation type="list" allowBlank="1" showInputMessage="1" xr:uid="{00000000-0002-0000-0100-000015000000}">
          <x14:formula1>
            <xm:f>Lists!$L$2:$L$3</xm:f>
          </x14:formula1>
          <xm:sqref>C126:F126</xm:sqref>
        </x14:dataValidation>
        <x14:dataValidation type="list" allowBlank="1" showInputMessage="1" showErrorMessage="1" error="Selecteer een antwoord in het drop-down menu" xr:uid="{00000000-0002-0000-0100-000016000000}">
          <x14:formula1>
            <xm:f>Lists!$N$2:$N$4</xm:f>
          </x14:formula1>
          <xm:sqref>C140:D149</xm:sqref>
        </x14:dataValidation>
        <x14:dataValidation type="list" showInputMessage="1" showErrorMessage="1" error="Selecteer een antwoord in het drop-down menu" xr:uid="{00000000-0002-0000-0100-000017000000}">
          <x14:formula1>
            <xm:f>Lists!$V$2:$V$8</xm:f>
          </x14:formula1>
          <xm:sqref>C203:F203 C115:F115</xm:sqref>
        </x14:dataValidation>
        <x14:dataValidation type="list" showInputMessage="1" showErrorMessage="1" xr:uid="{00000000-0002-0000-0100-000018000000}">
          <x14:formula1>
            <xm:f>'C:\Users\NB2187.DNB.000\AppData\Local\Microsoft\Windows\INetCache\Content.Outlook\OHY490BM\[Vragenlijst_integriteit_pensioenfondsen_2020_NL_versie 0.1_LV.xlsx]Lists'!#REF!</xm:f>
          </x14:formula1>
          <xm:sqref>H41:K41</xm:sqref>
        </x14:dataValidation>
        <x14:dataValidation type="list" allowBlank="1" showInputMessage="1" showErrorMessage="1" xr:uid="{00000000-0002-0000-0100-000019000000}">
          <x14:formula1>
            <xm:f>Lists!$N$2:$N$5</xm:f>
          </x14:formula1>
          <xm:sqref>C41:F41</xm:sqref>
        </x14:dataValidation>
        <x14:dataValidation type="list" showInputMessage="1" showErrorMessage="1" error="selecteer een antwoord in het drop-down menu" xr:uid="{00000000-0002-0000-0100-00001A000000}">
          <x14:formula1>
            <xm:f>Lists!$AJ$2:$AJ$7</xm:f>
          </x14:formula1>
          <xm:sqref>C116:F116</xm:sqref>
        </x14:dataValidation>
        <x14:dataValidation type="list" showInputMessage="1" showErrorMessage="1" error="selecteer een antwoord in het drop-down menu" xr:uid="{00000000-0002-0000-0100-00001B000000}">
          <x14:formula1>
            <xm:f>Lists!$AL$2:$AL$6</xm:f>
          </x14:formula1>
          <xm:sqref>C124:F124</xm:sqref>
        </x14:dataValidation>
        <x14:dataValidation type="list" showInputMessage="1" xr:uid="{00000000-0002-0000-0100-00001C000000}">
          <x14:formula1>
            <xm:f>Lists!$L$2:$L$3</xm:f>
          </x14:formula1>
          <xm:sqref>C120:F120 C87:F87</xm:sqref>
        </x14:dataValidation>
        <x14:dataValidation type="list" showInputMessage="1" showErrorMessage="1" error="Selecteer een antwoord in het drop-down menu" xr:uid="{00000000-0002-0000-0100-00001D000000}">
          <x14:formula1>
            <xm:f>Lists!$P$2:$P$6</xm:f>
          </x14:formula1>
          <xm:sqref>C165:F165</xm:sqref>
        </x14:dataValidation>
        <x14:dataValidation type="list" allowBlank="1" showInputMessage="1" showErrorMessage="1" error="Selecteer een antwoord in het drop-down menu" xr:uid="{00000000-0002-0000-0100-00001E000000}">
          <x14:formula1>
            <xm:f>Lists!$AN$3:$AN$8</xm:f>
          </x14:formula1>
          <xm:sqref>C274:F279</xm:sqref>
        </x14:dataValidation>
        <x14:dataValidation type="list" allowBlank="1" showInputMessage="1" showErrorMessage="1" error="Selecteer een antwoord in het drop-down menu" xr:uid="{00000000-0002-0000-0100-00001F000000}">
          <x14:formula1>
            <xm:f>Lists!$AT$2:$AT$5</xm:f>
          </x14:formula1>
          <xm:sqref>C329:F329</xm:sqref>
        </x14:dataValidation>
        <x14:dataValidation type="list" showInputMessage="1" showErrorMessage="1" error="Selecteer een antwoord in het drop-down menu" xr:uid="{00000000-0002-0000-0100-000020000000}">
          <x14:formula1>
            <xm:f>Lists!$AB$2:$AB$8</xm:f>
          </x14:formula1>
          <xm:sqref>C283:F283</xm:sqref>
        </x14:dataValidation>
        <x14:dataValidation type="list" allowBlank="1" showInputMessage="1" showErrorMessage="1" error="Selecteer een antwoord in het drop-down menu" xr:uid="{00000000-0002-0000-0100-000021000000}">
          <x14:formula1>
            <xm:f>Lists!$AV$2:$AV$4</xm:f>
          </x14:formula1>
          <xm:sqref>C343:F343</xm:sqref>
        </x14:dataValidation>
        <x14:dataValidation type="list" showInputMessage="1" showErrorMessage="1" error="Selecteer een antwoord in het drop-down menu" xr:uid="{00000000-0002-0000-0100-000022000000}">
          <x14:formula1>
            <xm:f>Lists!$N$2:$N$6</xm:f>
          </x14:formula1>
          <xm:sqref>C161:F164</xm:sqref>
        </x14:dataValidation>
        <x14:dataValidation type="list" showInputMessage="1" xr:uid="{00000000-0002-0000-0100-000024000000}">
          <x14:formula1>
            <xm:f>Lists!$L$2</xm:f>
          </x14:formula1>
          <xm:sqref>C188:F188</xm:sqref>
        </x14:dataValidation>
        <x14:dataValidation type="list" allowBlank="1" showInputMessage="1" xr:uid="{00000000-0002-0000-0100-000026000000}">
          <x14:formula1>
            <xm:f>Lists!$J$2</xm:f>
          </x14:formula1>
          <xm:sqref>C129:F129 C136:F136 C268:F268 C287:F287 C42:F42 C101:F101</xm:sqref>
        </x14:dataValidation>
        <x14:dataValidation type="list" allowBlank="1" showInputMessage="1" xr:uid="{00000000-0002-0000-0100-000027000000}">
          <x14:formula1>
            <xm:f>Lists!$L$2</xm:f>
          </x14:formula1>
          <xm:sqref>C205:F206 C309:F309</xm:sqref>
        </x14:dataValidation>
        <x14:dataValidation type="list" showInputMessage="1" showErrorMessage="1" error="Selecteer een antwoord in het drop-down menu" xr:uid="{00000000-0002-0000-0100-000028000000}">
          <x14:formula1>
            <xm:f>Lists!$X$2:$X$7</xm:f>
          </x14:formula1>
          <xm:sqref>C210:F216</xm:sqref>
        </x14:dataValidation>
        <x14:dataValidation type="list" showInputMessage="1" showErrorMessage="1" error="Selecteer een antwoord in het drop-down menu" xr:uid="{00000000-0002-0000-0100-000029000000}">
          <x14:formula1>
            <xm:f>Lists!$AD$2:$AD$5</xm:f>
          </x14:formula1>
          <xm:sqref>C254:F261</xm:sqref>
        </x14:dataValidation>
        <x14:dataValidation type="list" allowBlank="1" showInputMessage="1" showErrorMessage="1" xr:uid="{00000000-0002-0000-0100-00002A000000}">
          <x14:formula1>
            <xm:f>Lists!$R$2:$R$7</xm:f>
          </x14:formula1>
          <xm:sqref>C298:F301 C317:F320</xm:sqref>
        </x14:dataValidation>
        <x14:dataValidation type="list" allowBlank="1" showInputMessage="1" showErrorMessage="1" error="selecteer een antwoord in het dropdown-menu" xr:uid="{00000000-0002-0000-0100-00002B000000}">
          <x14:formula1>
            <xm:f>Lists!$AP$2:$AP$5</xm:f>
          </x14:formula1>
          <xm:sqref>C302:F302</xm:sqref>
        </x14:dataValidation>
        <x14:dataValidation type="list" allowBlank="1" showInputMessage="1" showErrorMessage="1" error="Selecteer een antwoord in het drop-down menu" xr:uid="{00000000-0002-0000-0100-00002C000000}">
          <x14:formula1>
            <xm:f>Lists!$AN$2:$AN$9</xm:f>
          </x14:formula1>
          <xm:sqref>C242:F242</xm:sqref>
        </x14:dataValidation>
        <x14:dataValidation type="list" allowBlank="1" showInputMessage="1" showErrorMessage="1" error="selecteer een antwoord in het dropdown-menu" xr:uid="{00000000-0002-0000-0100-00002D000000}">
          <x14:formula1>
            <xm:f>Lists!$AR$2:$AR$5</xm:f>
          </x14:formula1>
          <xm:sqref>C321:F321</xm:sqref>
        </x14:dataValidation>
        <x14:dataValidation type="list" operator="greaterThanOrEqual" allowBlank="1" showInputMessage="1" showErrorMessage="1" error="selecteer een antwoord in het dropdown-menu" xr:uid="{00000000-0002-0000-0100-000025000000}">
          <x14:formula1>
            <xm:f>Lists!$H$2:$H$15</xm:f>
          </x14:formula1>
          <xm:sqref>E86:F86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2"/>
  <sheetViews>
    <sheetView workbookViewId="0">
      <selection activeCell="B3" sqref="B3"/>
    </sheetView>
  </sheetViews>
  <sheetFormatPr defaultRowHeight="15" x14ac:dyDescent="0.25"/>
  <cols>
    <col min="1" max="1" width="8.5703125" customWidth="1"/>
    <col min="2" max="2" width="69.140625" customWidth="1"/>
  </cols>
  <sheetData>
    <row r="1" spans="1:2" ht="31.5" x14ac:dyDescent="0.25">
      <c r="A1" s="43" t="s">
        <v>199</v>
      </c>
      <c r="B1" s="44" t="s">
        <v>238</v>
      </c>
    </row>
    <row r="2" spans="1:2" ht="12" customHeight="1" x14ac:dyDescent="0.25">
      <c r="A2" s="45"/>
      <c r="B2" s="46"/>
    </row>
    <row r="3" spans="1:2" ht="105" x14ac:dyDescent="0.25">
      <c r="A3" s="47">
        <v>12</v>
      </c>
      <c r="B3" s="48" t="s">
        <v>438</v>
      </c>
    </row>
    <row r="4" spans="1:2" ht="135" x14ac:dyDescent="0.25">
      <c r="A4" s="47">
        <v>13</v>
      </c>
      <c r="B4" s="50" t="s">
        <v>429</v>
      </c>
    </row>
    <row r="5" spans="1:2" ht="90" x14ac:dyDescent="0.25">
      <c r="A5" s="47">
        <v>13</v>
      </c>
      <c r="B5" s="48" t="s">
        <v>439</v>
      </c>
    </row>
    <row r="6" spans="1:2" ht="180" x14ac:dyDescent="0.25">
      <c r="A6" s="47">
        <v>14</v>
      </c>
      <c r="B6" s="48" t="s">
        <v>453</v>
      </c>
    </row>
    <row r="7" spans="1:2" ht="90" x14ac:dyDescent="0.25">
      <c r="A7" s="47">
        <v>18</v>
      </c>
      <c r="B7" s="48" t="s">
        <v>239</v>
      </c>
    </row>
    <row r="8" spans="1:2" ht="60" x14ac:dyDescent="0.25">
      <c r="A8" s="47">
        <v>19</v>
      </c>
      <c r="B8" s="48" t="s">
        <v>200</v>
      </c>
    </row>
    <row r="9" spans="1:2" ht="90" x14ac:dyDescent="0.25">
      <c r="A9" s="47">
        <v>20</v>
      </c>
      <c r="B9" s="48" t="s">
        <v>430</v>
      </c>
    </row>
    <row r="10" spans="1:2" ht="60" x14ac:dyDescent="0.25">
      <c r="A10" s="47">
        <v>21</v>
      </c>
      <c r="B10" s="48" t="s">
        <v>431</v>
      </c>
    </row>
    <row r="11" spans="1:2" ht="45" x14ac:dyDescent="0.25">
      <c r="A11" s="47">
        <v>22</v>
      </c>
      <c r="B11" s="48" t="s">
        <v>432</v>
      </c>
    </row>
    <row r="12" spans="1:2" ht="60" x14ac:dyDescent="0.25">
      <c r="A12" s="47">
        <v>24</v>
      </c>
      <c r="B12" s="48" t="s">
        <v>433</v>
      </c>
    </row>
    <row r="13" spans="1:2" ht="45" x14ac:dyDescent="0.25">
      <c r="A13" s="47">
        <v>25</v>
      </c>
      <c r="B13" s="50" t="s">
        <v>201</v>
      </c>
    </row>
    <row r="14" spans="1:2" ht="60" x14ac:dyDescent="0.25">
      <c r="A14" s="47">
        <v>27</v>
      </c>
      <c r="B14" s="48" t="s">
        <v>434</v>
      </c>
    </row>
    <row r="15" spans="1:2" ht="75" x14ac:dyDescent="0.25">
      <c r="A15" s="47">
        <v>27</v>
      </c>
      <c r="B15" s="50" t="s">
        <v>202</v>
      </c>
    </row>
    <row r="16" spans="1:2" ht="75" x14ac:dyDescent="0.25">
      <c r="A16" s="47">
        <v>28</v>
      </c>
      <c r="B16" s="48" t="s">
        <v>203</v>
      </c>
    </row>
    <row r="17" spans="1:2" ht="75" x14ac:dyDescent="0.25">
      <c r="A17" s="47">
        <v>29</v>
      </c>
      <c r="B17" s="48" t="s">
        <v>440</v>
      </c>
    </row>
    <row r="18" spans="1:2" ht="60" x14ac:dyDescent="0.25">
      <c r="A18" s="47">
        <v>30</v>
      </c>
      <c r="B18" s="48" t="s">
        <v>435</v>
      </c>
    </row>
    <row r="19" spans="1:2" ht="60" x14ac:dyDescent="0.25">
      <c r="A19" s="47">
        <v>32</v>
      </c>
      <c r="B19" s="48" t="s">
        <v>441</v>
      </c>
    </row>
    <row r="20" spans="1:2" ht="60" x14ac:dyDescent="0.25">
      <c r="A20" s="47">
        <v>35</v>
      </c>
      <c r="B20" s="49" t="s">
        <v>442</v>
      </c>
    </row>
    <row r="21" spans="1:2" ht="45" x14ac:dyDescent="0.25">
      <c r="A21" s="47" t="s">
        <v>538</v>
      </c>
      <c r="B21" s="49" t="s">
        <v>436</v>
      </c>
    </row>
    <row r="22" spans="1:2" ht="30" x14ac:dyDescent="0.25">
      <c r="A22" s="47" t="s">
        <v>424</v>
      </c>
      <c r="B22" s="49" t="s">
        <v>437</v>
      </c>
    </row>
  </sheetData>
  <sheetProtection algorithmName="SHA-512" hashValue="iFVdv3uC5TpnPkTBt4yZGhFSAPtI5g/hddjBybE2XFaqwqUNkx+N78+ZUNL/KkRvKLm/1HhmWHQFrs8SeFM13g==" saltValue="x+Qhx0QoXIZXXOhf0wrc4g==" spinCount="100000" sheet="1" objects="1" scenarios="1" formatRows="0"/>
  <sortState ref="A3:C19">
    <sortCondition ref="A3:A19"/>
  </sortState>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19"/>
  <sheetViews>
    <sheetView topLeftCell="D1" workbookViewId="0">
      <selection activeCell="H3" sqref="H3"/>
    </sheetView>
  </sheetViews>
  <sheetFormatPr defaultRowHeight="15" x14ac:dyDescent="0.25"/>
  <cols>
    <col min="2" max="2" width="28" bestFit="1" customWidth="1"/>
    <col min="4" max="4" width="59.28515625" bestFit="1" customWidth="1"/>
    <col min="6" max="6" width="65" customWidth="1"/>
    <col min="8" max="8" width="18.5703125" customWidth="1"/>
    <col min="10" max="10" width="24.5703125" bestFit="1" customWidth="1"/>
    <col min="12" max="12" width="24.5703125" bestFit="1" customWidth="1"/>
    <col min="14" max="14" width="24.5703125" bestFit="1" customWidth="1"/>
    <col min="16" max="16" width="24.5703125" bestFit="1" customWidth="1"/>
    <col min="17" max="17" width="8.42578125" customWidth="1"/>
    <col min="18" max="18" width="32.7109375" customWidth="1"/>
    <col min="19" max="19" width="3" bestFit="1" customWidth="1"/>
    <col min="20" max="20" width="49" customWidth="1"/>
    <col min="21" max="21" width="6" bestFit="1" customWidth="1"/>
    <col min="22" max="22" width="58.28515625" customWidth="1"/>
    <col min="23" max="23" width="3" bestFit="1" customWidth="1"/>
    <col min="24" max="24" width="24.5703125" customWidth="1"/>
    <col min="25" max="25" width="3" bestFit="1" customWidth="1"/>
    <col min="26" max="26" width="24.5703125" customWidth="1"/>
    <col min="27" max="27" width="8.42578125" customWidth="1"/>
    <col min="28" max="28" width="26" customWidth="1"/>
    <col min="29" max="29" width="10.42578125" customWidth="1"/>
    <col min="30" max="30" width="26" customWidth="1"/>
    <col min="31" max="31" width="7.140625" customWidth="1"/>
    <col min="32" max="32" width="58.28515625" bestFit="1" customWidth="1"/>
    <col min="33" max="33" width="6" bestFit="1" customWidth="1"/>
    <col min="34" max="34" width="58.28515625" customWidth="1"/>
    <col min="35" max="35" width="6" bestFit="1" customWidth="1"/>
    <col min="36" max="36" width="58.28515625" bestFit="1" customWidth="1"/>
    <col min="37" max="37" width="6" bestFit="1" customWidth="1"/>
    <col min="38" max="38" width="58.28515625" customWidth="1"/>
    <col min="39" max="39" width="6" bestFit="1" customWidth="1"/>
    <col min="40" max="40" width="58.28515625" customWidth="1"/>
    <col min="41" max="41" width="6" bestFit="1" customWidth="1"/>
    <col min="42" max="42" width="18.42578125" customWidth="1"/>
    <col min="43" max="43" width="6" bestFit="1" customWidth="1"/>
    <col min="44" max="44" width="18.42578125" customWidth="1"/>
    <col min="45" max="45" width="6" bestFit="1" customWidth="1"/>
    <col min="46" max="46" width="58.28515625" customWidth="1"/>
    <col min="47" max="47" width="6.7109375" customWidth="1"/>
    <col min="48" max="48" width="22.140625" customWidth="1"/>
    <col min="49" max="49" width="8.42578125" customWidth="1"/>
    <col min="50" max="50" width="40.7109375" bestFit="1" customWidth="1"/>
  </cols>
  <sheetData>
    <row r="1" spans="1:50" x14ac:dyDescent="0.25">
      <c r="A1" t="s">
        <v>7</v>
      </c>
      <c r="B1" t="s">
        <v>8</v>
      </c>
      <c r="C1" t="s">
        <v>7</v>
      </c>
      <c r="D1" t="s">
        <v>8</v>
      </c>
      <c r="E1" t="s">
        <v>7</v>
      </c>
      <c r="F1" t="s">
        <v>8</v>
      </c>
      <c r="G1" t="s">
        <v>7</v>
      </c>
      <c r="H1" t="s">
        <v>8</v>
      </c>
      <c r="I1" t="s">
        <v>7</v>
      </c>
      <c r="J1" t="s">
        <v>8</v>
      </c>
      <c r="K1" t="s">
        <v>7</v>
      </c>
      <c r="L1" t="s">
        <v>8</v>
      </c>
      <c r="M1" t="s">
        <v>7</v>
      </c>
      <c r="N1" t="s">
        <v>8</v>
      </c>
      <c r="O1" t="s">
        <v>7</v>
      </c>
      <c r="P1" t="s">
        <v>8</v>
      </c>
      <c r="Q1" t="s">
        <v>7</v>
      </c>
      <c r="R1" t="s">
        <v>8</v>
      </c>
      <c r="S1">
        <v>19</v>
      </c>
      <c r="T1" t="s">
        <v>8</v>
      </c>
      <c r="U1" t="s">
        <v>7</v>
      </c>
      <c r="V1" t="s">
        <v>8</v>
      </c>
      <c r="W1" t="s">
        <v>145</v>
      </c>
      <c r="X1" t="s">
        <v>8</v>
      </c>
      <c r="Y1" t="s">
        <v>145</v>
      </c>
      <c r="Z1" t="s">
        <v>8</v>
      </c>
      <c r="AA1" t="s">
        <v>7</v>
      </c>
      <c r="AB1" t="s">
        <v>8</v>
      </c>
      <c r="AC1" t="s">
        <v>7</v>
      </c>
      <c r="AD1" t="s">
        <v>8</v>
      </c>
      <c r="AE1" t="s">
        <v>7</v>
      </c>
      <c r="AF1" t="s">
        <v>8</v>
      </c>
      <c r="AG1" t="s">
        <v>7</v>
      </c>
      <c r="AH1" t="s">
        <v>8</v>
      </c>
      <c r="AI1" t="s">
        <v>7</v>
      </c>
      <c r="AJ1" t="s">
        <v>8</v>
      </c>
      <c r="AK1" t="s">
        <v>7</v>
      </c>
      <c r="AL1" t="s">
        <v>8</v>
      </c>
      <c r="AM1" t="s">
        <v>7</v>
      </c>
      <c r="AN1" t="s">
        <v>8</v>
      </c>
      <c r="AO1" t="s">
        <v>7</v>
      </c>
      <c r="AP1" t="s">
        <v>8</v>
      </c>
      <c r="AQ1" t="s">
        <v>7</v>
      </c>
      <c r="AR1" t="s">
        <v>8</v>
      </c>
      <c r="AS1" t="s">
        <v>7</v>
      </c>
      <c r="AT1" t="s">
        <v>8</v>
      </c>
      <c r="AU1" t="s">
        <v>7</v>
      </c>
      <c r="AV1" t="s">
        <v>8</v>
      </c>
      <c r="AX1" t="s">
        <v>26</v>
      </c>
    </row>
    <row r="2" spans="1:50" x14ac:dyDescent="0.25">
      <c r="A2">
        <v>11</v>
      </c>
      <c r="B2" s="18" t="s">
        <v>2</v>
      </c>
      <c r="C2">
        <v>12</v>
      </c>
      <c r="D2" s="18" t="s">
        <v>2</v>
      </c>
      <c r="E2">
        <v>12</v>
      </c>
      <c r="F2" s="18" t="s">
        <v>2</v>
      </c>
      <c r="G2">
        <v>14</v>
      </c>
      <c r="H2" s="18" t="s">
        <v>2</v>
      </c>
      <c r="I2">
        <v>14</v>
      </c>
      <c r="J2" s="18" t="s">
        <v>210</v>
      </c>
      <c r="K2" s="37" t="s">
        <v>169</v>
      </c>
      <c r="L2" s="18" t="s">
        <v>168</v>
      </c>
      <c r="M2">
        <v>15</v>
      </c>
      <c r="N2" s="18" t="s">
        <v>2</v>
      </c>
      <c r="O2">
        <v>23</v>
      </c>
      <c r="P2" s="18" t="s">
        <v>2</v>
      </c>
      <c r="Q2">
        <v>18</v>
      </c>
      <c r="R2" s="18" t="s">
        <v>2</v>
      </c>
      <c r="S2">
        <v>19</v>
      </c>
      <c r="T2" s="18" t="s">
        <v>2</v>
      </c>
      <c r="U2">
        <v>25</v>
      </c>
      <c r="V2" s="18" t="s">
        <v>2</v>
      </c>
      <c r="W2">
        <v>26</v>
      </c>
      <c r="X2" s="18" t="s">
        <v>2</v>
      </c>
      <c r="Y2">
        <v>27</v>
      </c>
      <c r="Z2" s="18" t="s">
        <v>2</v>
      </c>
      <c r="AA2">
        <v>32</v>
      </c>
      <c r="AB2" s="18" t="s">
        <v>2</v>
      </c>
      <c r="AC2">
        <v>34</v>
      </c>
      <c r="AD2" s="18" t="s">
        <v>2</v>
      </c>
      <c r="AE2">
        <v>40</v>
      </c>
      <c r="AF2" s="18" t="s">
        <v>2</v>
      </c>
      <c r="AG2">
        <v>42</v>
      </c>
      <c r="AH2" s="18" t="s">
        <v>2</v>
      </c>
      <c r="AI2">
        <v>41</v>
      </c>
      <c r="AJ2" s="18" t="s">
        <v>2</v>
      </c>
      <c r="AK2">
        <v>20</v>
      </c>
      <c r="AL2" s="18" t="s">
        <v>2</v>
      </c>
      <c r="AM2">
        <v>31</v>
      </c>
      <c r="AN2" s="18" t="s">
        <v>2</v>
      </c>
      <c r="AO2">
        <v>40</v>
      </c>
      <c r="AP2" s="18" t="s">
        <v>2</v>
      </c>
      <c r="AQ2">
        <v>43</v>
      </c>
      <c r="AR2" s="18" t="s">
        <v>2</v>
      </c>
      <c r="AS2">
        <v>41</v>
      </c>
      <c r="AT2" s="18" t="s">
        <v>2</v>
      </c>
      <c r="AU2">
        <v>45</v>
      </c>
      <c r="AV2" s="18" t="s">
        <v>2</v>
      </c>
      <c r="AX2" s="22" t="s">
        <v>226</v>
      </c>
    </row>
    <row r="3" spans="1:50" x14ac:dyDescent="0.25">
      <c r="A3">
        <v>11</v>
      </c>
      <c r="B3" s="18" t="s">
        <v>72</v>
      </c>
      <c r="C3">
        <v>12</v>
      </c>
      <c r="D3" s="18" t="s">
        <v>82</v>
      </c>
      <c r="E3">
        <v>12</v>
      </c>
      <c r="F3" s="18" t="s">
        <v>113</v>
      </c>
      <c r="G3">
        <v>14</v>
      </c>
      <c r="H3" s="18" t="s">
        <v>472</v>
      </c>
      <c r="I3">
        <v>14</v>
      </c>
      <c r="J3" s="18"/>
      <c r="K3" s="37" t="s">
        <v>169</v>
      </c>
      <c r="L3" s="18"/>
      <c r="M3">
        <v>15</v>
      </c>
      <c r="N3" s="18" t="s">
        <v>9</v>
      </c>
      <c r="O3">
        <v>23</v>
      </c>
      <c r="P3" s="18" t="s">
        <v>9</v>
      </c>
      <c r="Q3">
        <v>18</v>
      </c>
      <c r="R3" s="18" t="s">
        <v>180</v>
      </c>
      <c r="S3">
        <v>19</v>
      </c>
      <c r="T3" s="18" t="s">
        <v>125</v>
      </c>
      <c r="U3">
        <v>25</v>
      </c>
      <c r="V3" s="18" t="s">
        <v>195</v>
      </c>
      <c r="W3">
        <v>26</v>
      </c>
      <c r="X3" s="18" t="s">
        <v>139</v>
      </c>
      <c r="Y3">
        <v>27</v>
      </c>
      <c r="Z3" s="18" t="s">
        <v>152</v>
      </c>
      <c r="AA3">
        <v>32</v>
      </c>
      <c r="AB3" s="18" t="s">
        <v>195</v>
      </c>
      <c r="AC3">
        <v>34</v>
      </c>
      <c r="AD3" s="18" t="s">
        <v>9</v>
      </c>
      <c r="AE3">
        <v>40</v>
      </c>
      <c r="AF3" s="18" t="s">
        <v>48</v>
      </c>
      <c r="AG3">
        <v>42</v>
      </c>
      <c r="AH3" s="18" t="s">
        <v>49</v>
      </c>
      <c r="AI3">
        <v>41</v>
      </c>
      <c r="AJ3" s="18" t="s">
        <v>50</v>
      </c>
      <c r="AK3">
        <v>20</v>
      </c>
      <c r="AL3" s="18" t="s">
        <v>291</v>
      </c>
      <c r="AM3">
        <v>31</v>
      </c>
      <c r="AN3" s="82" t="s">
        <v>535</v>
      </c>
      <c r="AO3">
        <v>40</v>
      </c>
      <c r="AP3" s="18" t="s">
        <v>511</v>
      </c>
      <c r="AQ3">
        <v>43</v>
      </c>
      <c r="AR3" s="18" t="s">
        <v>536</v>
      </c>
      <c r="AS3">
        <v>41</v>
      </c>
      <c r="AT3" s="18" t="s">
        <v>374</v>
      </c>
      <c r="AU3">
        <v>45</v>
      </c>
      <c r="AV3" s="18" t="s">
        <v>457</v>
      </c>
      <c r="AX3" s="22" t="s">
        <v>70</v>
      </c>
    </row>
    <row r="4" spans="1:50" s="34" customFormat="1" x14ac:dyDescent="0.25">
      <c r="A4">
        <v>11</v>
      </c>
      <c r="B4" s="18" t="s">
        <v>90</v>
      </c>
      <c r="C4">
        <v>12</v>
      </c>
      <c r="D4" s="18" t="s">
        <v>83</v>
      </c>
      <c r="E4">
        <v>12</v>
      </c>
      <c r="F4" s="18" t="s">
        <v>93</v>
      </c>
      <c r="H4" s="18">
        <v>0</v>
      </c>
      <c r="M4" s="34">
        <v>15</v>
      </c>
      <c r="N4" s="35" t="s">
        <v>10</v>
      </c>
      <c r="O4">
        <v>23</v>
      </c>
      <c r="P4" s="35" t="s">
        <v>10</v>
      </c>
      <c r="Q4">
        <v>18</v>
      </c>
      <c r="R4" s="35" t="s">
        <v>181</v>
      </c>
      <c r="S4" s="34">
        <v>19</v>
      </c>
      <c r="T4" s="18" t="s">
        <v>126</v>
      </c>
      <c r="U4">
        <v>25</v>
      </c>
      <c r="V4" s="35" t="s">
        <v>196</v>
      </c>
      <c r="W4">
        <v>26</v>
      </c>
      <c r="X4" s="18" t="s">
        <v>140</v>
      </c>
      <c r="Y4">
        <v>27</v>
      </c>
      <c r="Z4" s="18" t="s">
        <v>153</v>
      </c>
      <c r="AA4">
        <v>32</v>
      </c>
      <c r="AB4" s="35" t="s">
        <v>196</v>
      </c>
      <c r="AC4">
        <v>34</v>
      </c>
      <c r="AD4" s="35" t="s">
        <v>10</v>
      </c>
      <c r="AE4" s="34">
        <v>40</v>
      </c>
      <c r="AF4" s="35" t="s">
        <v>51</v>
      </c>
      <c r="AG4" s="34">
        <v>42</v>
      </c>
      <c r="AH4" s="35" t="s">
        <v>52</v>
      </c>
      <c r="AI4" s="34">
        <v>41</v>
      </c>
      <c r="AJ4" s="35" t="s">
        <v>53</v>
      </c>
      <c r="AK4">
        <v>20</v>
      </c>
      <c r="AL4" s="35" t="s">
        <v>292</v>
      </c>
      <c r="AM4">
        <v>31</v>
      </c>
      <c r="AN4" s="18" t="s">
        <v>349</v>
      </c>
      <c r="AO4">
        <v>40</v>
      </c>
      <c r="AP4" s="18" t="s">
        <v>510</v>
      </c>
      <c r="AQ4">
        <v>43</v>
      </c>
      <c r="AR4" s="18" t="s">
        <v>510</v>
      </c>
      <c r="AS4">
        <v>41</v>
      </c>
      <c r="AT4" s="18" t="s">
        <v>375</v>
      </c>
      <c r="AU4">
        <v>45</v>
      </c>
      <c r="AV4" s="18" t="s">
        <v>458</v>
      </c>
      <c r="AX4" s="22" t="s">
        <v>16</v>
      </c>
    </row>
    <row r="5" spans="1:50" x14ac:dyDescent="0.25">
      <c r="A5">
        <v>11</v>
      </c>
      <c r="B5" s="18" t="s">
        <v>73</v>
      </c>
      <c r="C5">
        <v>12</v>
      </c>
      <c r="D5" s="18" t="s">
        <v>84</v>
      </c>
      <c r="E5">
        <v>12</v>
      </c>
      <c r="F5" s="18" t="s">
        <v>84</v>
      </c>
      <c r="H5" s="18">
        <v>1</v>
      </c>
      <c r="M5">
        <v>15</v>
      </c>
      <c r="N5" s="18" t="s">
        <v>109</v>
      </c>
      <c r="O5">
        <v>23</v>
      </c>
      <c r="P5" s="35" t="s">
        <v>308</v>
      </c>
      <c r="Q5">
        <v>18</v>
      </c>
      <c r="R5" s="35" t="s">
        <v>183</v>
      </c>
      <c r="S5">
        <v>19</v>
      </c>
      <c r="T5" s="18" t="s">
        <v>127</v>
      </c>
      <c r="U5">
        <v>25</v>
      </c>
      <c r="V5" s="18" t="s">
        <v>197</v>
      </c>
      <c r="W5">
        <v>26</v>
      </c>
      <c r="X5" s="18" t="s">
        <v>141</v>
      </c>
      <c r="Y5">
        <v>27</v>
      </c>
      <c r="Z5" s="18" t="s">
        <v>154</v>
      </c>
      <c r="AA5">
        <v>32</v>
      </c>
      <c r="AB5" s="18" t="s">
        <v>197</v>
      </c>
      <c r="AC5">
        <v>34</v>
      </c>
      <c r="AD5" s="18" t="s">
        <v>448</v>
      </c>
      <c r="AE5">
        <v>40</v>
      </c>
      <c r="AF5" s="18" t="s">
        <v>54</v>
      </c>
      <c r="AG5">
        <v>42</v>
      </c>
      <c r="AH5" s="18" t="s">
        <v>55</v>
      </c>
      <c r="AI5">
        <v>41</v>
      </c>
      <c r="AJ5" s="18" t="s">
        <v>56</v>
      </c>
      <c r="AK5">
        <v>20</v>
      </c>
      <c r="AL5" s="18" t="s">
        <v>293</v>
      </c>
      <c r="AM5">
        <v>31</v>
      </c>
      <c r="AN5" s="18" t="s">
        <v>346</v>
      </c>
      <c r="AO5">
        <v>40</v>
      </c>
      <c r="AP5" s="18" t="s">
        <v>512</v>
      </c>
      <c r="AQ5">
        <v>43</v>
      </c>
      <c r="AR5" s="18" t="s">
        <v>537</v>
      </c>
      <c r="AS5">
        <v>41</v>
      </c>
      <c r="AT5" s="18" t="s">
        <v>10</v>
      </c>
      <c r="AX5" s="22" t="s">
        <v>17</v>
      </c>
    </row>
    <row r="6" spans="1:50" x14ac:dyDescent="0.25">
      <c r="A6">
        <v>11</v>
      </c>
      <c r="B6" s="18" t="s">
        <v>74</v>
      </c>
      <c r="C6">
        <v>12</v>
      </c>
      <c r="D6" s="18" t="s">
        <v>89</v>
      </c>
      <c r="E6">
        <v>12</v>
      </c>
      <c r="F6" s="18" t="s">
        <v>89</v>
      </c>
      <c r="H6" s="18">
        <v>2</v>
      </c>
      <c r="M6">
        <v>15</v>
      </c>
      <c r="N6" s="18" t="s">
        <v>463</v>
      </c>
      <c r="O6">
        <v>23</v>
      </c>
      <c r="P6" s="18" t="s">
        <v>109</v>
      </c>
      <c r="Q6">
        <v>18</v>
      </c>
      <c r="R6" s="18" t="s">
        <v>182</v>
      </c>
      <c r="S6" s="34">
        <v>19</v>
      </c>
      <c r="T6" s="18" t="s">
        <v>128</v>
      </c>
      <c r="U6">
        <v>25</v>
      </c>
      <c r="V6" s="18" t="s">
        <v>198</v>
      </c>
      <c r="W6">
        <v>26</v>
      </c>
      <c r="X6" s="18" t="s">
        <v>10</v>
      </c>
      <c r="Y6">
        <v>27</v>
      </c>
      <c r="Z6" s="18" t="s">
        <v>155</v>
      </c>
      <c r="AA6">
        <v>32</v>
      </c>
      <c r="AB6" s="18" t="s">
        <v>198</v>
      </c>
      <c r="AG6">
        <v>42</v>
      </c>
      <c r="AH6" s="18" t="s">
        <v>39</v>
      </c>
      <c r="AI6">
        <v>41</v>
      </c>
      <c r="AJ6" s="18" t="s">
        <v>57</v>
      </c>
      <c r="AK6">
        <v>20</v>
      </c>
      <c r="AL6" s="18" t="s">
        <v>299</v>
      </c>
      <c r="AM6">
        <v>31</v>
      </c>
      <c r="AN6" s="18" t="s">
        <v>347</v>
      </c>
      <c r="AX6" s="22" t="s">
        <v>18</v>
      </c>
    </row>
    <row r="7" spans="1:50" x14ac:dyDescent="0.25">
      <c r="A7">
        <v>11</v>
      </c>
      <c r="B7" s="18" t="s">
        <v>75</v>
      </c>
      <c r="H7" s="18">
        <v>3</v>
      </c>
      <c r="Q7">
        <v>18</v>
      </c>
      <c r="R7" s="18" t="s">
        <v>117</v>
      </c>
      <c r="S7">
        <v>19</v>
      </c>
      <c r="T7" s="18" t="s">
        <v>129</v>
      </c>
      <c r="U7">
        <v>25</v>
      </c>
      <c r="V7" s="18" t="s">
        <v>10</v>
      </c>
      <c r="W7">
        <v>26</v>
      </c>
      <c r="X7" s="18" t="s">
        <v>89</v>
      </c>
      <c r="Y7">
        <v>27</v>
      </c>
      <c r="Z7" s="18" t="s">
        <v>156</v>
      </c>
      <c r="AA7">
        <v>32</v>
      </c>
      <c r="AB7" s="18" t="s">
        <v>451</v>
      </c>
      <c r="AI7">
        <v>41</v>
      </c>
      <c r="AJ7" s="18" t="s">
        <v>39</v>
      </c>
      <c r="AM7">
        <v>31</v>
      </c>
      <c r="AN7" s="18" t="s">
        <v>348</v>
      </c>
      <c r="AX7" s="22" t="s">
        <v>19</v>
      </c>
    </row>
    <row r="8" spans="1:50" x14ac:dyDescent="0.25">
      <c r="A8">
        <v>11</v>
      </c>
      <c r="B8" s="18" t="s">
        <v>428</v>
      </c>
      <c r="H8" s="18">
        <v>4</v>
      </c>
      <c r="Q8">
        <v>18</v>
      </c>
      <c r="R8" s="35" t="s">
        <v>507</v>
      </c>
      <c r="S8" s="34">
        <v>19</v>
      </c>
      <c r="T8" s="18" t="s">
        <v>130</v>
      </c>
      <c r="U8">
        <v>25</v>
      </c>
      <c r="V8" s="18" t="s">
        <v>89</v>
      </c>
      <c r="Y8">
        <v>27</v>
      </c>
      <c r="Z8" s="18" t="s">
        <v>157</v>
      </c>
      <c r="AA8">
        <v>32</v>
      </c>
      <c r="AB8" s="18" t="s">
        <v>167</v>
      </c>
      <c r="AM8">
        <v>31</v>
      </c>
      <c r="AN8" s="67" t="s">
        <v>450</v>
      </c>
      <c r="AX8" s="22" t="s">
        <v>20</v>
      </c>
    </row>
    <row r="9" spans="1:50" x14ac:dyDescent="0.25">
      <c r="H9" s="18">
        <v>5</v>
      </c>
      <c r="S9">
        <v>19</v>
      </c>
      <c r="T9" s="18" t="s">
        <v>131</v>
      </c>
      <c r="Y9">
        <v>27</v>
      </c>
      <c r="Z9" s="18" t="s">
        <v>158</v>
      </c>
      <c r="AM9">
        <v>31</v>
      </c>
      <c r="AN9" s="18" t="s">
        <v>447</v>
      </c>
      <c r="AX9" s="23" t="s">
        <v>21</v>
      </c>
    </row>
    <row r="10" spans="1:50" x14ac:dyDescent="0.25">
      <c r="H10" s="18">
        <v>6</v>
      </c>
      <c r="S10" s="34">
        <v>19</v>
      </c>
      <c r="T10" s="18" t="s">
        <v>132</v>
      </c>
      <c r="Y10">
        <v>27</v>
      </c>
      <c r="Z10" s="18" t="s">
        <v>159</v>
      </c>
      <c r="AX10" s="22" t="s">
        <v>22</v>
      </c>
    </row>
    <row r="11" spans="1:50" x14ac:dyDescent="0.25">
      <c r="H11" s="18">
        <v>7</v>
      </c>
      <c r="S11">
        <v>19</v>
      </c>
      <c r="T11" s="18" t="s">
        <v>133</v>
      </c>
      <c r="Y11">
        <v>27</v>
      </c>
      <c r="Z11" s="18" t="s">
        <v>160</v>
      </c>
      <c r="AX11" s="22" t="s">
        <v>23</v>
      </c>
    </row>
    <row r="12" spans="1:50" x14ac:dyDescent="0.25">
      <c r="H12" s="18">
        <v>8</v>
      </c>
      <c r="S12" s="34">
        <v>19</v>
      </c>
      <c r="T12" s="18" t="s">
        <v>134</v>
      </c>
      <c r="Y12">
        <v>27</v>
      </c>
      <c r="Z12" s="18" t="s">
        <v>161</v>
      </c>
      <c r="AX12" s="22" t="s">
        <v>24</v>
      </c>
    </row>
    <row r="13" spans="1:50" x14ac:dyDescent="0.25">
      <c r="H13" s="18">
        <v>9</v>
      </c>
      <c r="Y13">
        <v>27</v>
      </c>
      <c r="Z13" s="18" t="s">
        <v>446</v>
      </c>
      <c r="AX13" s="22" t="s">
        <v>25</v>
      </c>
    </row>
    <row r="14" spans="1:50" x14ac:dyDescent="0.25">
      <c r="H14" s="18">
        <v>10</v>
      </c>
      <c r="Y14">
        <v>27</v>
      </c>
      <c r="Z14" s="18" t="s">
        <v>89</v>
      </c>
      <c r="AX14" s="22" t="s">
        <v>254</v>
      </c>
    </row>
    <row r="15" spans="1:50" x14ac:dyDescent="0.25">
      <c r="H15" s="81" t="s">
        <v>471</v>
      </c>
      <c r="AX15" s="22" t="s">
        <v>58</v>
      </c>
    </row>
    <row r="16" spans="1:50" x14ac:dyDescent="0.25">
      <c r="AX16" s="22" t="s">
        <v>59</v>
      </c>
    </row>
    <row r="17" spans="50:52" x14ac:dyDescent="0.25">
      <c r="AX17" s="22" t="s">
        <v>71</v>
      </c>
    </row>
    <row r="18" spans="50:52" x14ac:dyDescent="0.25">
      <c r="AX18" s="22" t="s">
        <v>112</v>
      </c>
      <c r="AZ18" s="24"/>
    </row>
    <row r="19" spans="50:52" x14ac:dyDescent="0.25">
      <c r="AX19" s="22" t="s">
        <v>234</v>
      </c>
      <c r="AZ19" s="24"/>
    </row>
  </sheetData>
  <sheetProtection algorithmName="SHA-512" hashValue="pS7OuvbKkWGlRnL5T7tWIFOn8B1EMnzblGnM0n9wKXPBAUTsaiaVPwpTXO5izwTkjaclhW4SKrSWzJDdC0D3rg==" saltValue="Qee/mmMkP+DiicAiNB1rCg==" spinCount="100000" sheet="1" objects="1" scenarios="1"/>
  <pageMargins left="0.7" right="0.7" top="0.75" bottom="0.75" header="0.3" footer="0.3"/>
  <ignoredErrors>
    <ignoredError sqref="AN8 AN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4</vt:i4>
      </vt:variant>
    </vt:vector>
  </HeadingPairs>
  <TitlesOfParts>
    <vt:vector size="8" baseType="lpstr">
      <vt:lpstr>Inleiding </vt:lpstr>
      <vt:lpstr>PSF 2021 vragen integriteitstz.</vt:lpstr>
      <vt:lpstr>Toelichting en achtergrond</vt:lpstr>
      <vt:lpstr>Lists</vt:lpstr>
      <vt:lpstr>'Inleiding '!Afdrukbereik</vt:lpstr>
      <vt:lpstr>'PSF 2021 vragen integriteitstz.'!Afdrukbereik</vt:lpstr>
      <vt:lpstr>'PSF 2021 vragen integriteitstz.'!Afdruktitels</vt:lpstr>
      <vt:lpstr>'Toelichting en achtergrond'!Afdruktitels</vt:lpstr>
    </vt:vector>
  </TitlesOfParts>
  <Company>De Nederlandsche Bank N.V.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Langenbach, B. (Bert) (THI_TTI)</dc:creator>
  <cp:lastModifiedBy>Langenbach, B.</cp:lastModifiedBy>
  <cp:lastPrinted>2019-04-17T17:02:01Z</cp:lastPrinted>
  <dcterms:created xsi:type="dcterms:W3CDTF">2016-11-15T11:14:52Z</dcterms:created>
  <dcterms:modified xsi:type="dcterms:W3CDTF">2021-05-31T08:43:59Z</dcterms:modified>
</cp:coreProperties>
</file>