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codeName="ThisWorkbook" defaultThemeVersion="166925"/>
  <mc:AlternateContent xmlns:mc="http://schemas.openxmlformats.org/markup-compatibility/2006">
    <mc:Choice Requires="x15">
      <x15ac:absPath xmlns:x15ac="http://schemas.microsoft.com/office/spreadsheetml/2010/11/ac" url="S:\STAT\STAT\Internet\Contentmanagement\Digitaal Loket Rapportages\Toezichtrapportages\Betaalinstellingen en elektronischgeldinstellingen\Gebruikersdocumentatie\"/>
    </mc:Choice>
  </mc:AlternateContent>
  <xr:revisionPtr revIDLastSave="0" documentId="13_ncr:1_{8F7EDFE6-F126-46F2-80D7-6511CF1307AB}" xr6:coauthVersionLast="36" xr6:coauthVersionMax="36" xr10:uidLastSave="{00000000-0000-0000-0000-000000000000}"/>
  <workbookProtection workbookAlgorithmName="SHA-512" workbookHashValue="Tegf+4BmxTqSb1FkbOCF9KfCzpVElOknN/+2E6wr/kSyFRM/mag86J+Vql8dhMPgZTvk7YE5c0nvQyjfJZ1/Xw==" workbookSaltValue="GyfIL/pnW6rN2oyQYit9Qw==" workbookSpinCount="100000" lockStructure="1"/>
  <bookViews>
    <workbookView xWindow="-25320" yWindow="315" windowWidth="25440" windowHeight="15270" firstSheet="1" activeTab="1" xr2:uid="{1E6D7105-164A-4C73-9BF9-25107513DA48}"/>
  </bookViews>
  <sheets>
    <sheet name="Lists" sheetId="2" state="hidden" r:id="rId1"/>
    <sheet name="General information" sheetId="8" r:id="rId2"/>
    <sheet name="Behaviour &amp; Culture" sheetId="7" r:id="rId3"/>
    <sheet name="Internal governance" sheetId="9" r:id="rId4"/>
    <sheet name="Risk management" sheetId="10" r:id="rId5"/>
    <sheet name="Conclusion" sheetId="1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7" l="1"/>
  <c r="G61" i="7" s="1"/>
  <c r="G25" i="7" l="1"/>
  <c r="G60" i="7"/>
  <c r="G59" i="7"/>
  <c r="G110" i="7"/>
  <c r="G111" i="7"/>
  <c r="G105" i="7"/>
  <c r="G112" i="7"/>
  <c r="G103" i="7"/>
  <c r="G109" i="7"/>
  <c r="G106" i="7"/>
  <c r="G102" i="7"/>
  <c r="G108" i="7"/>
  <c r="E4" i="9"/>
  <c r="G104" i="7"/>
  <c r="G84" i="9" l="1"/>
  <c r="G100" i="9"/>
  <c r="G8" i="9"/>
  <c r="E5" i="11" l="1"/>
  <c r="G11" i="11" s="1"/>
  <c r="G84" i="7"/>
  <c r="G79" i="7"/>
  <c r="G5" i="7"/>
  <c r="G80" i="7"/>
  <c r="G83" i="7"/>
  <c r="G78" i="7"/>
  <c r="G86" i="7"/>
  <c r="G87" i="7"/>
  <c r="G77" i="7"/>
  <c r="G81" i="7"/>
  <c r="G85" i="7"/>
  <c r="G39" i="7"/>
  <c r="G121" i="7"/>
  <c r="G120" i="7"/>
  <c r="G107" i="7"/>
  <c r="G21" i="7"/>
  <c r="G7" i="7"/>
  <c r="G98" i="7"/>
  <c r="G115" i="7"/>
  <c r="G17" i="7"/>
  <c r="G114" i="7"/>
  <c r="G46" i="7"/>
  <c r="G113" i="7"/>
  <c r="G22" i="7"/>
  <c r="G119" i="7"/>
  <c r="G101" i="7"/>
  <c r="G20" i="7"/>
  <c r="G100" i="7"/>
  <c r="G19" i="7"/>
  <c r="G117" i="7"/>
  <c r="G99" i="7"/>
  <c r="G116" i="7"/>
  <c r="G18" i="7"/>
  <c r="G47" i="7"/>
  <c r="G122" i="7"/>
  <c r="G15" i="7"/>
  <c r="G16" i="7"/>
  <c r="G118" i="7"/>
  <c r="G92" i="7"/>
  <c r="G74" i="7"/>
  <c r="G66" i="7"/>
  <c r="G50" i="7"/>
  <c r="G40" i="7"/>
  <c r="G31" i="7"/>
  <c r="G13" i="7"/>
  <c r="G51" i="7"/>
  <c r="G32" i="7"/>
  <c r="G6" i="7"/>
  <c r="G91" i="7"/>
  <c r="G73" i="7"/>
  <c r="G65" i="7"/>
  <c r="G57" i="7"/>
  <c r="G49" i="7"/>
  <c r="G38" i="7"/>
  <c r="G30" i="7"/>
  <c r="G12" i="7"/>
  <c r="G41" i="7"/>
  <c r="G23" i="7"/>
  <c r="G90" i="7"/>
  <c r="G72" i="7"/>
  <c r="G64" i="7"/>
  <c r="G56" i="7"/>
  <c r="G48" i="7"/>
  <c r="G37" i="7"/>
  <c r="G29" i="7"/>
  <c r="G11" i="7"/>
  <c r="G97" i="7"/>
  <c r="G93" i="7"/>
  <c r="G71" i="7"/>
  <c r="G28" i="7"/>
  <c r="G96" i="7"/>
  <c r="G88" i="7"/>
  <c r="G70" i="7"/>
  <c r="G62" i="7"/>
  <c r="G54" i="7"/>
  <c r="G35" i="7"/>
  <c r="G27" i="7"/>
  <c r="G9" i="7"/>
  <c r="G89" i="7"/>
  <c r="G55" i="7"/>
  <c r="G45" i="7"/>
  <c r="G36" i="7"/>
  <c r="G95" i="7"/>
  <c r="G82" i="7"/>
  <c r="G69" i="7"/>
  <c r="G58" i="7"/>
  <c r="G53" i="7"/>
  <c r="G43" i="7"/>
  <c r="G34" i="7"/>
  <c r="G26" i="7"/>
  <c r="G8" i="7"/>
  <c r="G75" i="7"/>
  <c r="G63" i="7"/>
  <c r="G10" i="7"/>
  <c r="G94" i="7"/>
  <c r="G76" i="7"/>
  <c r="G68" i="7"/>
  <c r="G52" i="7"/>
  <c r="G42" i="7"/>
  <c r="G33" i="7"/>
  <c r="G24" i="7"/>
  <c r="G14" i="11" l="1"/>
  <c r="G12" i="11"/>
  <c r="G13" i="11"/>
  <c r="G5" i="11"/>
  <c r="G9" i="11"/>
  <c r="G7" i="11"/>
  <c r="G8" i="11"/>
  <c r="G6" i="11"/>
  <c r="G124" i="9" l="1"/>
  <c r="G114" i="9"/>
  <c r="G105" i="9"/>
  <c r="G92" i="9"/>
  <c r="G79" i="9"/>
  <c r="G71" i="9"/>
  <c r="G80" i="9"/>
  <c r="G123" i="9"/>
  <c r="G112" i="9"/>
  <c r="G104" i="9"/>
  <c r="G91" i="9"/>
  <c r="G78" i="9"/>
  <c r="G70" i="9"/>
  <c r="G72" i="9"/>
  <c r="G132" i="9"/>
  <c r="G122" i="9"/>
  <c r="G111" i="9"/>
  <c r="G103" i="9"/>
  <c r="G90" i="9"/>
  <c r="G77" i="9"/>
  <c r="G69" i="9"/>
  <c r="G128" i="9"/>
  <c r="G109" i="9"/>
  <c r="G88" i="9"/>
  <c r="G75" i="9"/>
  <c r="G86" i="9"/>
  <c r="G73" i="9"/>
  <c r="G117" i="9"/>
  <c r="G130" i="9"/>
  <c r="G121" i="9"/>
  <c r="G110" i="9"/>
  <c r="G102" i="9"/>
  <c r="G98" i="9"/>
  <c r="G89" i="9"/>
  <c r="G76" i="9"/>
  <c r="G120" i="9"/>
  <c r="G101" i="9"/>
  <c r="G96" i="9"/>
  <c r="G82" i="9"/>
  <c r="G93" i="9"/>
  <c r="G127" i="9"/>
  <c r="G119" i="9"/>
  <c r="G108" i="9"/>
  <c r="G95" i="9"/>
  <c r="G87" i="9"/>
  <c r="G74" i="9"/>
  <c r="G126" i="9"/>
  <c r="G118" i="9"/>
  <c r="G107" i="9"/>
  <c r="G94" i="9"/>
  <c r="G125" i="9"/>
  <c r="G106" i="9"/>
  <c r="G85" i="9"/>
  <c r="G52" i="9"/>
  <c r="G44" i="9"/>
  <c r="G18" i="9"/>
  <c r="G10" i="9"/>
  <c r="G57" i="9"/>
  <c r="G48" i="9"/>
  <c r="G40" i="9"/>
  <c r="G23" i="9"/>
  <c r="G6" i="9"/>
  <c r="G56" i="9"/>
  <c r="G22" i="9"/>
  <c r="G14" i="9"/>
  <c r="G5" i="9"/>
  <c r="G59" i="9"/>
  <c r="G50" i="9"/>
  <c r="G26" i="9"/>
  <c r="G9" i="9"/>
  <c r="G58" i="9"/>
  <c r="G49" i="9"/>
  <c r="G33" i="9"/>
  <c r="G24" i="9"/>
  <c r="G16" i="9"/>
  <c r="G7" i="9"/>
  <c r="G53" i="9"/>
  <c r="G31" i="9"/>
  <c r="G51" i="9"/>
  <c r="G46" i="9"/>
  <c r="G21" i="9"/>
  <c r="G41" i="9"/>
  <c r="G29" i="9"/>
  <c r="G55" i="9"/>
  <c r="G30" i="9"/>
  <c r="G13" i="9"/>
  <c r="G54" i="9"/>
  <c r="G20" i="9"/>
  <c r="G19" i="9"/>
  <c r="G28" i="9"/>
  <c r="E5" i="10"/>
  <c r="G75" i="10" s="1"/>
  <c r="G85" i="10" l="1"/>
  <c r="G84" i="10"/>
  <c r="G74" i="10"/>
  <c r="G66" i="10"/>
  <c r="G58" i="10"/>
  <c r="G49" i="10"/>
  <c r="G40" i="10"/>
  <c r="G32" i="10"/>
  <c r="G22" i="10"/>
  <c r="G11" i="10"/>
  <c r="G13" i="10"/>
  <c r="G83" i="10"/>
  <c r="G73" i="10"/>
  <c r="G65" i="10"/>
  <c r="G57" i="10"/>
  <c r="G46" i="10"/>
  <c r="G39" i="10"/>
  <c r="G31" i="10"/>
  <c r="G21" i="10"/>
  <c r="G10" i="10"/>
  <c r="G12" i="10"/>
  <c r="G91" i="10"/>
  <c r="G82" i="10"/>
  <c r="G72" i="10"/>
  <c r="G64" i="10"/>
  <c r="G56" i="10"/>
  <c r="G45" i="10"/>
  <c r="G38" i="10"/>
  <c r="G30" i="10"/>
  <c r="G20" i="10"/>
  <c r="G9" i="10"/>
  <c r="G89" i="10"/>
  <c r="G70" i="10"/>
  <c r="G62" i="10"/>
  <c r="G54" i="10"/>
  <c r="G44" i="10"/>
  <c r="G28" i="10"/>
  <c r="G7" i="10"/>
  <c r="G76" i="10"/>
  <c r="G59" i="10"/>
  <c r="G41" i="10"/>
  <c r="G24" i="10"/>
  <c r="G90" i="10"/>
  <c r="G80" i="10"/>
  <c r="G71" i="10"/>
  <c r="G63" i="10"/>
  <c r="G55" i="10"/>
  <c r="G23" i="10"/>
  <c r="G36" i="10"/>
  <c r="G29" i="10"/>
  <c r="G19" i="10"/>
  <c r="G8" i="10"/>
  <c r="G79" i="10"/>
  <c r="G35" i="10"/>
  <c r="G18" i="10"/>
  <c r="G67" i="10"/>
  <c r="G14" i="10"/>
  <c r="G88" i="10"/>
  <c r="G78" i="10"/>
  <c r="G69" i="10"/>
  <c r="G61" i="10"/>
  <c r="G53" i="10"/>
  <c r="G43" i="10"/>
  <c r="G34" i="10"/>
  <c r="G27" i="10"/>
  <c r="G16" i="10"/>
  <c r="G6" i="10"/>
  <c r="G87" i="10"/>
  <c r="G77" i="10"/>
  <c r="G68" i="10"/>
  <c r="G60" i="10"/>
  <c r="G52" i="10"/>
  <c r="G42" i="10"/>
  <c r="G33" i="10"/>
  <c r="G25" i="10"/>
  <c r="G15" i="10"/>
  <c r="G5" i="10"/>
  <c r="G86" i="10"/>
  <c r="G50" i="10"/>
  <c r="G48" i="10"/>
</calcChain>
</file>

<file path=xl/sharedStrings.xml><?xml version="1.0" encoding="utf-8"?>
<sst xmlns="http://schemas.openxmlformats.org/spreadsheetml/2006/main" count="1400" uniqueCount="630">
  <si>
    <t>Text</t>
  </si>
  <si>
    <t>General information</t>
  </si>
  <si>
    <t>Name of institution</t>
  </si>
  <si>
    <t>&lt; ID &gt;</t>
  </si>
  <si>
    <t>Number of supervised institution</t>
  </si>
  <si>
    <t>&lt;relation number&gt;</t>
  </si>
  <si>
    <t>Contact</t>
  </si>
  <si>
    <t>Name</t>
  </si>
  <si>
    <t>&lt;text&gt;</t>
  </si>
  <si>
    <t>Position</t>
  </si>
  <si>
    <t>Email</t>
  </si>
  <si>
    <t>&lt; email &gt;</t>
  </si>
  <si>
    <t>Telephone no.</t>
  </si>
  <si>
    <t>&lt; tel. &gt;</t>
  </si>
  <si>
    <t>Comments</t>
  </si>
  <si>
    <t>Survey answers approved by management board member*:</t>
  </si>
  <si>
    <t>* You confirm that  the survey has been completed truthfully, and that the information provided is accurate and complete.</t>
  </si>
  <si>
    <t>We may contact you for further information further to your answers to this survey.</t>
  </si>
  <si>
    <t>Cluster DEF</t>
  </si>
  <si>
    <t>PPI</t>
  </si>
  <si>
    <t>V</t>
  </si>
  <si>
    <t>P</t>
  </si>
  <si>
    <t>BI</t>
  </si>
  <si>
    <t>Trust office</t>
  </si>
  <si>
    <t>This questionnaire contains questions related to behaviour and culture in your institution. Please provide your answers in the text boxes provided. Any instructions next to text boxes indicate the unit in which the answer is to be given. 
Each question refers to the 2021 calendar year, unless explicitly stated otherwise. 
* See question 1: if your account supervisor has told you that you are “Cluster DEF”, please state this here.
Questions that refer to employees include outsourcing, meaning they refer to both internal and external staff.</t>
  </si>
  <si>
    <t>H1</t>
  </si>
  <si>
    <t>General</t>
  </si>
  <si>
    <t>K1</t>
  </si>
  <si>
    <t>What is the type of institution*?</t>
  </si>
  <si>
    <t>Does your institution have a Supervisory Board (SB), a Supervisory Committee (SC) or other internal supervisory body?
Note: for the sake of readability, we will use “SB/SC” throughout when referring to the internal supervisory body.</t>
  </si>
  <si>
    <t>Type of supervisory body</t>
  </si>
  <si>
    <t>Please complete</t>
  </si>
  <si>
    <t>Please state the number of FTEs as at 31 December 2021 for the following key functions (if your institution does not have the key function/internal control function, please enter 0):
Note: all employees must be counted here, both internal and external staff</t>
  </si>
  <si>
    <t>K2</t>
  </si>
  <si>
    <t>3.1</t>
  </si>
  <si>
    <t xml:space="preserve">               Compliance function</t>
  </si>
  <si>
    <t>Number of FTEs</t>
  </si>
  <si>
    <t>3.2</t>
  </si>
  <si>
    <t xml:space="preserve">               Risk Management function</t>
  </si>
  <si>
    <t>3.3</t>
  </si>
  <si>
    <t xml:space="preserve">               Audit function</t>
  </si>
  <si>
    <t>3.4</t>
  </si>
  <si>
    <t xml:space="preserve">               Actuarial function</t>
  </si>
  <si>
    <t>3.5</t>
  </si>
  <si>
    <t xml:space="preserve">               Security Management (CISO)</t>
  </si>
  <si>
    <t>3.6</t>
  </si>
  <si>
    <t xml:space="preserve">               The entire institution</t>
  </si>
  <si>
    <t>Leadership</t>
  </si>
  <si>
    <t>4.1</t>
  </si>
  <si>
    <t xml:space="preserve">How many vacant positions were there in the management board (in percentage terms)? </t>
  </si>
  <si>
    <t>Percentage</t>
  </si>
  <si>
    <t>4.2</t>
  </si>
  <si>
    <t>How long has this position been vacant?</t>
  </si>
  <si>
    <t>Functienaam1</t>
  </si>
  <si>
    <t>Number of months</t>
  </si>
  <si>
    <t>4.3</t>
  </si>
  <si>
    <t>Functienaam2</t>
  </si>
  <si>
    <t>4.4</t>
  </si>
  <si>
    <t>Functienaam3</t>
  </si>
  <si>
    <t>5.1</t>
  </si>
  <si>
    <t>How many vacant positions were there in the SB/SC (in percentage terms)?</t>
  </si>
  <si>
    <t>5.2</t>
  </si>
  <si>
    <t>5.3</t>
  </si>
  <si>
    <t>5.4</t>
  </si>
  <si>
    <t>How many vacant positions were there for key function holders in percentage terms)?</t>
  </si>
  <si>
    <t>7.1</t>
  </si>
  <si>
    <t>To what extent is risk awareness promoted in your institution?</t>
  </si>
  <si>
    <t>Always|Mostly|Sometimes|Never</t>
  </si>
  <si>
    <t>7.2</t>
  </si>
  <si>
    <t>Please describe how this is done.</t>
  </si>
  <si>
    <t>Notes</t>
  </si>
  <si>
    <t>In your institution, are key function holders rewarded and valued only for the targets they must achieve in their positions?</t>
  </si>
  <si>
    <t>In your institution, performance targets:</t>
  </si>
  <si>
    <t>9.1</t>
  </si>
  <si>
    <t xml:space="preserve">               are aimed at achieving joint performance</t>
  </si>
  <si>
    <t>Strongly agree|Neutral|Disagree|Strongly disagree</t>
  </si>
  <si>
    <t>9.2</t>
  </si>
  <si>
    <t xml:space="preserve">               are individually and mutually balanced</t>
  </si>
  <si>
    <t>9.3</t>
  </si>
  <si>
    <t xml:space="preserve">               relate to the promotion of ethical behaviour</t>
  </si>
  <si>
    <t>9.4</t>
  </si>
  <si>
    <t xml:space="preserve">               are feasible within the context of your institution</t>
  </si>
  <si>
    <t>In your institution, the management board’s performance goals:</t>
  </si>
  <si>
    <t>10.1</t>
  </si>
  <si>
    <t>10.2</t>
  </si>
  <si>
    <t xml:space="preserve">               are mutually balanced</t>
  </si>
  <si>
    <t>10.3</t>
  </si>
  <si>
    <t xml:space="preserve">               promote fair and ethical behaviour </t>
  </si>
  <si>
    <t>10.4</t>
  </si>
  <si>
    <t xml:space="preserve">Did your institution decide to significantly alter its strategic course? </t>
  </si>
  <si>
    <t>Yes|No</t>
  </si>
  <si>
    <t>12.1</t>
  </si>
  <si>
    <t>When was the most recent employee survey held?</t>
  </si>
  <si>
    <t>Month</t>
  </si>
  <si>
    <t>Year</t>
  </si>
  <si>
    <t>12.2</t>
  </si>
  <si>
    <t>What was the survey’s response rate?</t>
  </si>
  <si>
    <t xml:space="preserve">What was the absenteeism rate in your institution? </t>
  </si>
  <si>
    <t xml:space="preserve">What was the employee attrition rate for your entire institution? </t>
  </si>
  <si>
    <t>What was the absenteeism rate for the management board?</t>
  </si>
  <si>
    <t>How many reports were filed under the internal complaints procedure, i.e. not counting external complaints?</t>
  </si>
  <si>
    <t>Number</t>
  </si>
  <si>
    <t>Decision-making</t>
  </si>
  <si>
    <t>How many management board meetings were held?</t>
  </si>
  <si>
    <r>
      <t>How many SB/SC meetings were held? Do not count committee meetings, except a pension fund’ review committee (</t>
    </r>
    <r>
      <rPr>
        <i/>
        <sz val="8.5"/>
        <rFont val="Verdana"/>
        <family val="2"/>
      </rPr>
      <t>visitatiecommissie</t>
    </r>
    <r>
      <rPr>
        <sz val="8.5"/>
        <rFont val="Verdana"/>
        <family val="2"/>
      </rPr>
      <t>).</t>
    </r>
  </si>
  <si>
    <t>How often did the management board and the SB/SC consult with each other?</t>
  </si>
  <si>
    <t>As a rule, in  your institution documents that support strategic decision-making:</t>
  </si>
  <si>
    <t>20.1</t>
  </si>
  <si>
    <t xml:space="preserve">               include several alternative options</t>
  </si>
  <si>
    <t>20.2</t>
  </si>
  <si>
    <t xml:space="preserve">               clearly list the pros and cons (risks) of these alternative options</t>
  </si>
  <si>
    <t>20.3</t>
  </si>
  <si>
    <t xml:space="preserve">               include scenario analyses in the case of long-term decisions</t>
  </si>
  <si>
    <t>20.4.</t>
  </si>
  <si>
    <t xml:space="preserve">               list the next steps to be taken after decision-making</t>
  </si>
  <si>
    <t>20.5.</t>
  </si>
  <si>
    <t xml:space="preserve">               are shared in a timely manner with all relevant stakeholders</t>
  </si>
  <si>
    <t>Does your institution have a policy stipulating that the second line must be involved in the following processes?</t>
  </si>
  <si>
    <t>21.1</t>
  </si>
  <si>
    <t xml:space="preserve">               preparation of decision-making</t>
  </si>
  <si>
    <t>21.2</t>
  </si>
  <si>
    <t xml:space="preserve">               board-level deliberations in decision-making</t>
  </si>
  <si>
    <t>21.3.</t>
  </si>
  <si>
    <t xml:space="preserve">               How often is the second line’s input evidenced in the minutes of board-level decision-making?</t>
  </si>
  <si>
    <t>How often does the following apply?</t>
  </si>
  <si>
    <t>22.1</t>
  </si>
  <si>
    <t xml:space="preserve">               Strategic decision-making is a staggered process (e.g. Consisting of separate stages such as information gathering, deliberations, judgement formation and decision-making).</t>
  </si>
  <si>
    <t>22.2</t>
  </si>
  <si>
    <t xml:space="preserve">               The management board does not adopt a position until the stages of information gathering, deliberations and judgement formation have been completed.</t>
  </si>
  <si>
    <t>Is there a procedure safeguarding that relevant stakeholders are involved in strategic decision-making?</t>
  </si>
  <si>
    <t>The minutes of the strategic decision-making process in your institution:</t>
  </si>
  <si>
    <t>24.1</t>
  </si>
  <si>
    <t xml:space="preserve">               describe every decision made</t>
  </si>
  <si>
    <t>24.2</t>
  </si>
  <si>
    <t xml:space="preserve">               describe the considerations involved in those decisions</t>
  </si>
  <si>
    <t>24.3</t>
  </si>
  <si>
    <t xml:space="preserve">               are made available to relevant stakeholders</t>
  </si>
  <si>
    <t>24.4</t>
  </si>
  <si>
    <t xml:space="preserve">               reflect minority views in the strategic decision-making process</t>
  </si>
  <si>
    <t>Group dynamics</t>
  </si>
  <si>
    <t>Are there explicit agreements/rules about manners among the management board members?</t>
  </si>
  <si>
    <t>26.1</t>
  </si>
  <si>
    <t>How many hours (approximately) did the management board spend on developing the quality of mutual cooperation?</t>
  </si>
  <si>
    <t>26.2</t>
  </si>
  <si>
    <t>How many hours (approximately) was this supervised by an external or internal supervisor?</t>
  </si>
  <si>
    <t>Did your institution carry out a reorganisation/restructuring/divestment of activities/reduction of FTEs?</t>
  </si>
  <si>
    <t xml:space="preserve">What percentage of board members have experience outside the financial sector? </t>
  </si>
  <si>
    <t>What areas of expertise are represented on the management board?</t>
  </si>
  <si>
    <t>29.1</t>
  </si>
  <si>
    <t xml:space="preserve">               Education</t>
  </si>
  <si>
    <t>29.2</t>
  </si>
  <si>
    <t xml:space="preserve">               Design, art, languages and history</t>
  </si>
  <si>
    <t>29.3</t>
  </si>
  <si>
    <t xml:space="preserve">               Journalism, behaviour and society</t>
  </si>
  <si>
    <t>K3</t>
  </si>
  <si>
    <t>29.3.1</t>
  </si>
  <si>
    <t xml:space="preserve">                              Economics and econometrics</t>
  </si>
  <si>
    <t>29.3.2</t>
  </si>
  <si>
    <t xml:space="preserve">                              Political and social sciences</t>
  </si>
  <si>
    <t>29.3.3</t>
  </si>
  <si>
    <t xml:space="preserve">                              Psychology</t>
  </si>
  <si>
    <t>29.3.4</t>
  </si>
  <si>
    <t xml:space="preserve">                              Sociology and cultural sciences</t>
  </si>
  <si>
    <t>29.3.5</t>
  </si>
  <si>
    <t xml:space="preserve">                              Journalism</t>
  </si>
  <si>
    <t>29.4</t>
  </si>
  <si>
    <t xml:space="preserve">               Law, administration, trade and business services</t>
  </si>
  <si>
    <t>29.4.1</t>
  </si>
  <si>
    <t xml:space="preserve">                              Business and administration</t>
  </si>
  <si>
    <t>29.4.2</t>
  </si>
  <si>
    <t xml:space="preserve">                              Financial management and tax law</t>
  </si>
  <si>
    <t>29.4.3</t>
  </si>
  <si>
    <t xml:space="preserve">                              Financial services</t>
  </si>
  <si>
    <t>29.4.4</t>
  </si>
  <si>
    <t xml:space="preserve">                              Management, business and human resources</t>
  </si>
  <si>
    <t>29.4.5</t>
  </si>
  <si>
    <t xml:space="preserve">                              Marketing and public relations</t>
  </si>
  <si>
    <t>29.5</t>
  </si>
  <si>
    <t xml:space="preserve">               Mathematics, natural sciences</t>
  </si>
  <si>
    <t>29.6</t>
  </si>
  <si>
    <t xml:space="preserve">               Informatics</t>
  </si>
  <si>
    <t>29.7</t>
  </si>
  <si>
    <t xml:space="preserve">               Engineering, manufacturing, construction</t>
  </si>
  <si>
    <t>29.8</t>
  </si>
  <si>
    <t xml:space="preserve">               Agriculture, veterinary medicine and animal care</t>
  </si>
  <si>
    <t>29.9</t>
  </si>
  <si>
    <t xml:space="preserve">               Health care and welfare</t>
  </si>
  <si>
    <t>29.10</t>
  </si>
  <si>
    <t xml:space="preserve">               Services</t>
  </si>
  <si>
    <t>30.1</t>
  </si>
  <si>
    <t>What is the average term of office of a member of the management board?</t>
  </si>
  <si>
    <t>Months (unrounded)</t>
  </si>
  <si>
    <t>30.2</t>
  </si>
  <si>
    <t>What is the term of office of the longest-serving member of the management board (day-to-day policy-maker)?</t>
  </si>
  <si>
    <t>30.3</t>
  </si>
  <si>
    <t>What is the term of office of the Chair of the management board?</t>
  </si>
  <si>
    <t>What percentage of SB/SC members have experience outside the financial sector?</t>
  </si>
  <si>
    <t>What areas of expertise are represented on the SB/SC?</t>
  </si>
  <si>
    <t>32.1</t>
  </si>
  <si>
    <t>32.2</t>
  </si>
  <si>
    <t>32.3</t>
  </si>
  <si>
    <t>32.3.1</t>
  </si>
  <si>
    <t>32.3.2</t>
  </si>
  <si>
    <t>32.3.3</t>
  </si>
  <si>
    <t>32.3.4</t>
  </si>
  <si>
    <t>32.3.5</t>
  </si>
  <si>
    <t>32.4</t>
  </si>
  <si>
    <t>32.4.1</t>
  </si>
  <si>
    <t>32.4.2</t>
  </si>
  <si>
    <t>32.4.3</t>
  </si>
  <si>
    <t>32.4.4</t>
  </si>
  <si>
    <t>32.4.5</t>
  </si>
  <si>
    <t>32.5</t>
  </si>
  <si>
    <t>32.6</t>
  </si>
  <si>
    <t>32.7</t>
  </si>
  <si>
    <t>32.8</t>
  </si>
  <si>
    <t>32.9</t>
  </si>
  <si>
    <t>32.10</t>
  </si>
  <si>
    <t>33.1</t>
  </si>
  <si>
    <t>What is the average term of office of a member of the SB/SC?</t>
  </si>
  <si>
    <t>33.2</t>
  </si>
  <si>
    <t>What is the term of office of the longest-serving member of the SB/SC?</t>
  </si>
  <si>
    <t>33.3</t>
  </si>
  <si>
    <t>What is the term of office of the Chair of the SB/SC?</t>
  </si>
  <si>
    <t>When was the most recent evaluation of the quality of cooperation between the management board and the SB/SC held?</t>
  </si>
  <si>
    <t>Trust offices</t>
  </si>
  <si>
    <t xml:space="preserve">This questionnaire contains questions related to the internal governance in your institution. Please provide your answers in the text boxes provided. Any instructions next to text boxes indicate the unit in which the answer is to be given. 
Each question refers to the 2021 calendar year, unless explicitly stated otherwise. </t>
  </si>
  <si>
    <t>Organisational structure</t>
  </si>
  <si>
    <t xml:space="preserve">What was the date of the most recent evaluation of the system of governance? Please also answer this if the evaluation was never carried out or before 2021. </t>
  </si>
  <si>
    <t>What degree of influence did shareholders have on the institution's day-to-day affairs?</t>
  </si>
  <si>
    <t>Much|Regularly|Little|N/A, there are no shareholders</t>
  </si>
  <si>
    <t>Do shareholders have specific approval and/or advisory rights that go beyond the powers specifically referred to in the Dutch Civil Code?</t>
  </si>
  <si>
    <t>Yes|No|N/A, there are no shareholders</t>
  </si>
  <si>
    <t>How often have they used it?</t>
  </si>
  <si>
    <t xml:space="preserve">Are the roles, tasks and responsibilities of the management board set out in internal policies? </t>
  </si>
  <si>
    <t>Yes|Largely|Somewhat|No</t>
  </si>
  <si>
    <t xml:space="preserve">Are the roles, tasks and responsibilities of the Chair of the management board set out in internal policies? </t>
  </si>
  <si>
    <t xml:space="preserve">Are the roles, tasks and responsibilities of the SB/SC set out in internal policies? </t>
  </si>
  <si>
    <t>Were all regulatory required bodies, key functions and committees in place at the institution/group as at the 31 December 2021 reference date?</t>
  </si>
  <si>
    <t>6.1</t>
  </si>
  <si>
    <t xml:space="preserve">Did actual decision-making take place in the management board committees? </t>
  </si>
  <si>
    <t>6.2</t>
  </si>
  <si>
    <t>Did actual decision-making take place in the SB/SC committees?</t>
  </si>
  <si>
    <t>Did the management board’s self-evaluation consider the quality of the information provided by the board’s committees to the full board?</t>
  </si>
  <si>
    <t>Did the SB/SC’s self-evaluation consider the quality of the information provided by the SB/SC’s committees to the full SB/SC?</t>
  </si>
  <si>
    <t>Is the institution (part of) a group that has international activities?</t>
  </si>
  <si>
    <t>Does the institution/group have types of activities other than its core activities?</t>
  </si>
  <si>
    <t xml:space="preserve">Is an officer or body (inside or outside of the institution) primarily concerned with policy support/preparation (management office)? </t>
  </si>
  <si>
    <t>To what category do your institution’s shareholders that are grantees of a declaration of no objection?</t>
  </si>
  <si>
    <t>No shareholders|Institutional investor|Private equity|Financial institution|Private party|Director-major shareholder|Other, namely</t>
  </si>
  <si>
    <t>Does your institution have a director-major shareholder?</t>
  </si>
  <si>
    <t>Is the institution part of a group in which group entities provide services to non-group entities?</t>
  </si>
  <si>
    <t>Is the institution independent from the shareholder/group?</t>
  </si>
  <si>
    <t>Yes|Largely|Somewhat|No|N/A, there are no shareholders</t>
  </si>
  <si>
    <t>Management board and Supervisory Board/Supervisory Committee</t>
  </si>
  <si>
    <t>15.1</t>
  </si>
  <si>
    <r>
      <t>Does the management board comply with the provisions of the Management and Supervision Act (</t>
    </r>
    <r>
      <rPr>
        <i/>
        <sz val="8.5"/>
        <rFont val="Verdana"/>
        <family val="2"/>
      </rPr>
      <t>Wet bestuur en toezicht</t>
    </r>
    <r>
      <rPr>
        <sz val="8.5"/>
        <rFont val="Verdana"/>
        <family val="2"/>
      </rPr>
      <t xml:space="preserve">) (Section 2:132a/242a(1) of the Dutch Civil Code) regarding the maximum number of secondary positions per board member? </t>
    </r>
  </si>
  <si>
    <t>15.2</t>
  </si>
  <si>
    <r>
      <t>Does the SB/SC comply with the provisions of the Management and Supervision Act (</t>
    </r>
    <r>
      <rPr>
        <i/>
        <sz val="8.5"/>
        <rFont val="Verdana"/>
        <family val="2"/>
      </rPr>
      <t>Wet bestuur en toezicht</t>
    </r>
    <r>
      <rPr>
        <sz val="8.5"/>
        <rFont val="Verdana"/>
        <family val="2"/>
      </rPr>
      <t>) (Section 2:142a/252a(1) of the Dutch Civil Code) regarding the maximum number of secondary positions per SB/SC member?</t>
    </r>
  </si>
  <si>
    <t>How often did the management board evaluate the following aspects?</t>
  </si>
  <si>
    <t>16.1</t>
  </si>
  <si>
    <t xml:space="preserve">               strategy</t>
  </si>
  <si>
    <t>16.2</t>
  </si>
  <si>
    <t xml:space="preserve">               the quality of its meetings</t>
  </si>
  <si>
    <t>16.3</t>
  </si>
  <si>
    <t xml:space="preserve">               its own performance</t>
  </si>
  <si>
    <t>16.4</t>
  </si>
  <si>
    <t xml:space="preserve">               interaction with the SB/SC/review committee or between executive and non-executive directors</t>
  </si>
  <si>
    <t>16.5</t>
  </si>
  <si>
    <t xml:space="preserve">               interaction with key function holders</t>
  </si>
  <si>
    <t>How often did the SB/SC evaluate the following aspects?</t>
  </si>
  <si>
    <t>17.1</t>
  </si>
  <si>
    <t>17.2</t>
  </si>
  <si>
    <t>17.3</t>
  </si>
  <si>
    <t>17.4</t>
  </si>
  <si>
    <t xml:space="preserve">               interaction with the management board</t>
  </si>
  <si>
    <t>17.5</t>
  </si>
  <si>
    <t>18.1</t>
  </si>
  <si>
    <t>Does your institution have a policy on dealing with conflicts of interest?</t>
  </si>
  <si>
    <t>18.2</t>
  </si>
  <si>
    <t>How often was it applied?</t>
  </si>
  <si>
    <t>How many percent of the SB/SC members are formally independent in accordance with DNB's position on the independent functioning of the Supervisory Board?</t>
  </si>
  <si>
    <t>Is the Chair of the SB/SC formally independent?</t>
  </si>
  <si>
    <t>Please state the percentage of management board members affiliated to the shareholder(s). Enter N/A if not applicable.</t>
  </si>
  <si>
    <t>Are the statutory required SB/SC committees (risk, audit, remuneration, selection/appointment) in place?</t>
  </si>
  <si>
    <t>23.1</t>
  </si>
  <si>
    <t>Is a succession plan in place for the management board?</t>
  </si>
  <si>
    <t>23.2</t>
  </si>
  <si>
    <t>Is a succession plan in place for the SB/SC?</t>
  </si>
  <si>
    <t>Which type of governance model applies?</t>
  </si>
  <si>
    <t>Two-tier equal representation model|Reverse one-tier equal representation model|One-tier equal representation model|Two-tier independent model|One-tier independent model</t>
  </si>
  <si>
    <t>If you institution is a pension fund, are the (co-)policymakers independent in mind, state and appearance within the meaning of DNB's Q&amp;A on Independence of (co-)policymakers of pension funds dated 2 August 2013?</t>
  </si>
  <si>
    <t>Are there weighted voting powers in the management board?</t>
  </si>
  <si>
    <t>If so, do independent management board members have equal voting powers?</t>
  </si>
  <si>
    <t>27.1</t>
  </si>
  <si>
    <t>What is the current time commitment (FTE score) for each management board member?</t>
  </si>
  <si>
    <t>FTE score for management board member 1</t>
  </si>
  <si>
    <t>FTE score for management board member 9</t>
  </si>
  <si>
    <t>FTE score for management board member 2</t>
  </si>
  <si>
    <t>FTE score for management board member 10</t>
  </si>
  <si>
    <t>FTE score for management board member 3</t>
  </si>
  <si>
    <t>FTE score for management board member 11</t>
  </si>
  <si>
    <t>FTE score for management board member 4</t>
  </si>
  <si>
    <t>FTE score for management board member 12</t>
  </si>
  <si>
    <t>FTE score for management board member 5</t>
  </si>
  <si>
    <t>FTE score for management board member 13</t>
  </si>
  <si>
    <t>FTE score for management board member 6</t>
  </si>
  <si>
    <t>FTE score for management board member 14</t>
  </si>
  <si>
    <t>FTE score for management board member 7</t>
  </si>
  <si>
    <t>FTE score for management board member 15</t>
  </si>
  <si>
    <t>FTE score for management board member 8</t>
  </si>
  <si>
    <t>FTE score for management board member 16</t>
  </si>
  <si>
    <t>27.2</t>
  </si>
  <si>
    <t>What is the current FTE score per SC member?</t>
  </si>
  <si>
    <t>FTE score for SC member 1</t>
  </si>
  <si>
    <t>FTE score for SC member 2</t>
  </si>
  <si>
    <t>FTE score for SC member 3</t>
  </si>
  <si>
    <t>FTE score for SC member 4</t>
  </si>
  <si>
    <t>FTE score for SC member 5</t>
  </si>
  <si>
    <t>FTE score for SC member 6</t>
  </si>
  <si>
    <t>FTE score for SC member 7</t>
  </si>
  <si>
    <t>FTE score for SC member 8</t>
  </si>
  <si>
    <t>Key functions / Internal control functions</t>
  </si>
  <si>
    <t>The following questions concern the compliance key function (CF):</t>
  </si>
  <si>
    <t>28.1.</t>
  </si>
  <si>
    <t xml:space="preserve">               Did the CF have access to all necessary information (and staff capacity)?</t>
  </si>
  <si>
    <t>28.2.</t>
  </si>
  <si>
    <t xml:space="preserve">               Did the CF have sufficient resources (FTEs, budget) to implement its own programme?</t>
  </si>
  <si>
    <t>28.3</t>
  </si>
  <si>
    <t xml:space="preserve">               Does the CF have sufficient expertise to implement its own programme?</t>
  </si>
  <si>
    <t>28.4</t>
  </si>
  <si>
    <t xml:space="preserve">               Please state the percentage of the CF’s findings that had not been acted upon as at the reference date of 31 December 2021.</t>
  </si>
  <si>
    <t>28.5</t>
  </si>
  <si>
    <t xml:space="preserve">               Is the CF separated from other key functions?</t>
  </si>
  <si>
    <t>Somewhat</t>
  </si>
  <si>
    <t>28.6</t>
  </si>
  <si>
    <t xml:space="preserve">               Is the CF subordinate to other key functions in terms of hierarchy?</t>
  </si>
  <si>
    <t>28.7</t>
  </si>
  <si>
    <t xml:space="preserve">               Is the CF separated from operational activities?</t>
  </si>
  <si>
    <t>28.8</t>
  </si>
  <si>
    <t xml:space="preserve">               Is the CF subordinate to other key functions in terms of hierarchy? </t>
  </si>
  <si>
    <t>28.9</t>
  </si>
  <si>
    <t xml:space="preserve">               Is the CF separated from commercial activities?</t>
  </si>
  <si>
    <t>28.10</t>
  </si>
  <si>
    <t xml:space="preserve">               Is the CF subordinate to commercial functions in terms of hierarchy? </t>
  </si>
  <si>
    <t>28.11</t>
  </si>
  <si>
    <t xml:space="preserve">               Does the CF have reporting access to the management board at any time, directly and without third party involvement?</t>
  </si>
  <si>
    <t>28.12</t>
  </si>
  <si>
    <t xml:space="preserve">               Does the CF have reporting access to the SB/CT at any time, directly and without third party involvement?</t>
  </si>
  <si>
    <t>28.13</t>
  </si>
  <si>
    <t xml:space="preserve">               How often did the CF report to the management board in the past year?</t>
  </si>
  <si>
    <t>28.14</t>
  </si>
  <si>
    <t xml:space="preserve">               How often did the CF report to the SB/CT in the past year?</t>
  </si>
  <si>
    <t>28.15</t>
  </si>
  <si>
    <t xml:space="preserve">               Is the CF subordinate to other entities within the same group?</t>
  </si>
  <si>
    <t>Yes/No/NA</t>
  </si>
  <si>
    <t>The following questions concern the internal audit key function (IAF):</t>
  </si>
  <si>
    <t xml:space="preserve">               Did the IAF have access to all necessary information (and staff capacity)?</t>
  </si>
  <si>
    <t xml:space="preserve">               Did the IAF have sufficient resources (FTEs, budget) to implement its own programme?</t>
  </si>
  <si>
    <t xml:space="preserve">               Does the IAF have sufficient expertise to implement its own programme?</t>
  </si>
  <si>
    <t xml:space="preserve">               Please state the percentage of the IAF’s findings that had not been acted upon as at the reference date of 31 December 2021.</t>
  </si>
  <si>
    <t xml:space="preserve">               Is the IAF separated from other key functions?</t>
  </si>
  <si>
    <t xml:space="preserve">               Is the IAF subordinate to any other key function in terms of hierarchy?</t>
  </si>
  <si>
    <t xml:space="preserve">               Is the IAF separated from operational activities?</t>
  </si>
  <si>
    <t xml:space="preserve">               Is the IAF subordinate to other key functions in terms of hierarchy? </t>
  </si>
  <si>
    <t xml:space="preserve">               Is the IAF separated from commercial activities?</t>
  </si>
  <si>
    <t xml:space="preserve">               Is the IAF subordinate to commercial functions in terms of hierarchy? </t>
  </si>
  <si>
    <t>29.11</t>
  </si>
  <si>
    <t xml:space="preserve">               Does the IAF have reporting access to the management board at any time, directly and without third party involvement?</t>
  </si>
  <si>
    <t>29.12</t>
  </si>
  <si>
    <t xml:space="preserve">               Does the IAF have reporting access to the SB/CT at any time, directly and without third party involvement?</t>
  </si>
  <si>
    <t>29.13</t>
  </si>
  <si>
    <t xml:space="preserve">               How often did the IAF report to the management board in the past year?</t>
  </si>
  <si>
    <t>29.14</t>
  </si>
  <si>
    <t xml:space="preserve">               How often did the IAF report to the SB/CT in the past year?</t>
  </si>
  <si>
    <t>29.15</t>
  </si>
  <si>
    <t xml:space="preserve">               Is the IAF subordinate to other entities within the same group?</t>
  </si>
  <si>
    <t>The following questions concern the key actuarial internal control function (AF):</t>
  </si>
  <si>
    <t xml:space="preserve">               Did the AF have access to all necessary information (and staff capacity)?</t>
  </si>
  <si>
    <t xml:space="preserve">               Did the AF have sufficient resources (FTEs, budget) to implement its own programme?</t>
  </si>
  <si>
    <t xml:space="preserve">               Does the AF have sufficient expertise to implement its own programme?</t>
  </si>
  <si>
    <t>30.4</t>
  </si>
  <si>
    <t xml:space="preserve">               Please state the percentage of the AF’s findings that had not been acted upon as at the reference date of 31 December 2021.</t>
  </si>
  <si>
    <t>30.5</t>
  </si>
  <si>
    <t xml:space="preserve">               Is the AF separated from other key functions/internal control functions?</t>
  </si>
  <si>
    <t>30.6</t>
  </si>
  <si>
    <t xml:space="preserve">               Is the AF subordinate to other key functions/internal control functions in terms of hierarchy? </t>
  </si>
  <si>
    <t>30.7</t>
  </si>
  <si>
    <t xml:space="preserve">               Is the AF separated from operational activities?</t>
  </si>
  <si>
    <t>30.8</t>
  </si>
  <si>
    <t xml:space="preserve">               Is the AF subordinate to other key functions in terms of hierarchy? </t>
  </si>
  <si>
    <t>30.9</t>
  </si>
  <si>
    <t xml:space="preserve">               Is the AF separated from commercial activities?</t>
  </si>
  <si>
    <t>30.10</t>
  </si>
  <si>
    <t xml:space="preserve">               Is the AF subordinate to commercial functions in terms of hierarchy? </t>
  </si>
  <si>
    <t>30.11</t>
  </si>
  <si>
    <t xml:space="preserve">               Does the AF have reporting access to the management board at any time, directly and without third party involvement?</t>
  </si>
  <si>
    <t>30.12</t>
  </si>
  <si>
    <t xml:space="preserve">               Does the AF have reporting access to the SB/CT at any time, directly and without third party involvement?</t>
  </si>
  <si>
    <t>30.13</t>
  </si>
  <si>
    <t xml:space="preserve">               How often did the AF report to the management board in the past year?</t>
  </si>
  <si>
    <t>30.14</t>
  </si>
  <si>
    <t xml:space="preserve">               How often did the AF report to the SB/CT in the past year?</t>
  </si>
  <si>
    <t>30.15</t>
  </si>
  <si>
    <t xml:space="preserve">               Is the AF subordinate to other entities within the same group?</t>
  </si>
  <si>
    <t>The following questions concern the security management internal control function (SMF):</t>
  </si>
  <si>
    <t>31.1</t>
  </si>
  <si>
    <t xml:space="preserve">               Did the SMF have access to all necessary information (and staff capacity)?</t>
  </si>
  <si>
    <t>31.2</t>
  </si>
  <si>
    <t xml:space="preserve">               Did the SMF have sufficient resources (FTEs, budget) to implement its own programme?</t>
  </si>
  <si>
    <t>31.3</t>
  </si>
  <si>
    <t xml:space="preserve">               Does the SMF have sufficient expertise to implement its own programme?</t>
  </si>
  <si>
    <t>31.4</t>
  </si>
  <si>
    <t xml:space="preserve">               Please state the percentage of the SMF’s findings that had not been acted upon as at the reference date of 31 December 2021.</t>
  </si>
  <si>
    <t>31.5</t>
  </si>
  <si>
    <t xml:space="preserve">               Is the SMF separated from other internal control functions?</t>
  </si>
  <si>
    <t>31.6</t>
  </si>
  <si>
    <t xml:space="preserve">               Is the SMF subordinate to other internal control functions in terms of hierarchy?</t>
  </si>
  <si>
    <t>31.7</t>
  </si>
  <si>
    <t xml:space="preserve">               Is the SMF separated from operational activities?</t>
  </si>
  <si>
    <t>31.8</t>
  </si>
  <si>
    <t xml:space="preserve">               Is the SMF subordinate to other key functions in terms of hierarchy? </t>
  </si>
  <si>
    <t>31.9</t>
  </si>
  <si>
    <t xml:space="preserve">               Is the SMF separated from commercial activities?</t>
  </si>
  <si>
    <t>31.10</t>
  </si>
  <si>
    <t xml:space="preserve">               Is the SMF subordinate to commercial functions in terms of hierarchy? </t>
  </si>
  <si>
    <t>31.11</t>
  </si>
  <si>
    <t xml:space="preserve">               Does the SMF have reporting access to the management board at any time, directly and without third party involvement?</t>
  </si>
  <si>
    <t>31.12</t>
  </si>
  <si>
    <t xml:space="preserve">               Does the SMF have reporting access to the SB/CT at any time, directly and without third party involvement?</t>
  </si>
  <si>
    <t>31.13</t>
  </si>
  <si>
    <t xml:space="preserve">               How often did the SMF report to the management board in the past year?</t>
  </si>
  <si>
    <t>31.14</t>
  </si>
  <si>
    <t xml:space="preserve">               How often did the SMF report to the SB/CT in the past year?</t>
  </si>
  <si>
    <t>31.15</t>
  </si>
  <si>
    <t xml:space="preserve">               Is the SMF subordinate to other entities within the same group?</t>
  </si>
  <si>
    <t xml:space="preserve">This questionnaire contains questions related to the risk management in your institution. Please provide your answers in the text boxes provided. Any instructions next to text boxes indicate the unit in which the answer is to be given. 
Each question refers to the 2021 calendar year, unless explicitly stated otherwise. </t>
  </si>
  <si>
    <t>Setting up the risk management function (RMF) / risk control function (RCF)</t>
  </si>
  <si>
    <t>Does the risk management policy describe the activities of the risk management function (RMF)?</t>
  </si>
  <si>
    <t>Does the risk management policy describe the role of the RMF in the decision-making process?</t>
  </si>
  <si>
    <t xml:space="preserve">Does the RMF have sufficient status and authority to analyse, report and advise on all relevant risks? </t>
  </si>
  <si>
    <t>Is the RMF:</t>
  </si>
  <si>
    <t xml:space="preserve">               separated from other key functions?</t>
  </si>
  <si>
    <t xml:space="preserve">               subordinate to other key functions in terms of hierarchy?</t>
  </si>
  <si>
    <t xml:space="preserve">               separated from operational functions?</t>
  </si>
  <si>
    <t xml:space="preserve">               subordinate to operational functions in terms of hierarchy?</t>
  </si>
  <si>
    <t>4.5</t>
  </si>
  <si>
    <t xml:space="preserve">               separated from commercial functions?</t>
  </si>
  <si>
    <t>4.6</t>
  </si>
  <si>
    <t xml:space="preserve">               subordinate to commercial functions in terms of hierarchy?</t>
  </si>
  <si>
    <t>Does the RMF have reporting access at any time directly and without third party involvement to:</t>
  </si>
  <si>
    <t xml:space="preserve">               the management board</t>
  </si>
  <si>
    <t xml:space="preserve">               the internal supervisory body (usually the SB)?</t>
  </si>
  <si>
    <t>Do all persons (ultimately) responsible and working in the RMF have sufficient expertise?</t>
  </si>
  <si>
    <t xml:space="preserve">If RMF activities are outsourced, is it ensured that the RMF holder is responsible for these activities? </t>
  </si>
  <si>
    <t>Did the RMF have access to all necessary information (and staff capacity)?</t>
  </si>
  <si>
    <t>Did the RMF have sufficient resources (FTEs, budget) to implement its own programme?</t>
  </si>
  <si>
    <t>Are the RMF's findings consistently documented?</t>
  </si>
  <si>
    <t>Please state the percentage of the RMF’s findings that has not been acted upon.</t>
  </si>
  <si>
    <t>How often did the RMF:</t>
  </si>
  <si>
    <t>11.1</t>
  </si>
  <si>
    <t xml:space="preserve">               report to the management board?</t>
  </si>
  <si>
    <t>11.2</t>
  </si>
  <si>
    <t xml:space="preserve">               report to the SB?</t>
  </si>
  <si>
    <t>Does the risk management policy describe the activities of the risk control function (RCF)?</t>
  </si>
  <si>
    <t>Does the risk management policy describe the role of the RCF in the decision-making process?</t>
  </si>
  <si>
    <t>Is the RCF (holder):</t>
  </si>
  <si>
    <t>14.1</t>
  </si>
  <si>
    <t xml:space="preserve">               separated from operational activities?</t>
  </si>
  <si>
    <t>14.2</t>
  </si>
  <si>
    <t xml:space="preserve">               a members of the committee responsible for making or advising on investments</t>
  </si>
  <si>
    <t>14.3</t>
  </si>
  <si>
    <t xml:space="preserve">               the Chair of the management board?</t>
  </si>
  <si>
    <t>14.4</t>
  </si>
  <si>
    <t>14.5</t>
  </si>
  <si>
    <t xml:space="preserve">               subordinate to operational functions in terms of hierarchy? </t>
  </si>
  <si>
    <t>Can the RCF report at any time, directly and without third party intervention to:</t>
  </si>
  <si>
    <t xml:space="preserve">               the internal supervisory body (SB or review committee)?</t>
  </si>
  <si>
    <t>Do all persons (ultimately) responsible and working in the RCF have sufficient expertise?</t>
  </si>
  <si>
    <t xml:space="preserve">Does the RCF have sufficient status and authority to analyse, report and advise on all relevant risks? </t>
  </si>
  <si>
    <t>If RCF activities are outsourced, is it ensured that the RCF holder is responsible for these activities?</t>
  </si>
  <si>
    <t>Did the RCF have access to all necessary information (and staff capacity)?</t>
  </si>
  <si>
    <t>Did the RCF have sufficient resources (FTEs, budget) to carry out its activities?</t>
  </si>
  <si>
    <t>Are the RCF's findings consistently documented?</t>
  </si>
  <si>
    <t>Please state the percentage of the RCF’s findings that had not been acted upon as at the reference date of 31 December 2021.</t>
  </si>
  <si>
    <t>How often did the RCF:</t>
  </si>
  <si>
    <t xml:space="preserve">               report to the SB/review committee?</t>
  </si>
  <si>
    <t>Risk strategy and policy</t>
  </si>
  <si>
    <t>Was the risk management policy, which describes the objectives of the risk policy, adopted:</t>
  </si>
  <si>
    <t xml:space="preserve">               by the management board? </t>
  </si>
  <si>
    <t xml:space="preserve">               by the internal supervisory body?</t>
  </si>
  <si>
    <t>Was the risk management policy, which describes the objectives of the risk policy, adopted by the management board?</t>
  </si>
  <si>
    <t>Has the risk policy been elaborated for each risk area?</t>
  </si>
  <si>
    <t>Did adoption of the risk policy involve:</t>
  </si>
  <si>
    <t xml:space="preserve">               line management?</t>
  </si>
  <si>
    <t xml:space="preserve">               the RMF?</t>
  </si>
  <si>
    <t>Did adoption of the risk policy involve the RCF?</t>
  </si>
  <si>
    <t>Has a comprehensive risk appetite been adopted?</t>
  </si>
  <si>
    <t>Has the risk appetite been established for each risk area?</t>
  </si>
  <si>
    <t>Have key risk indicators (KRIs) been adopted for the risk appetite established?</t>
  </si>
  <si>
    <t>Has an overall risk tolerance limit been set, which your institution applies with a view to the risk appetite?</t>
  </si>
  <si>
    <t>Have risk tolerance limits been set for each risk area?</t>
  </si>
  <si>
    <t>How often is it assessed whether (risk tolerance) limits are in line with the risk appetite and risk tolerances?</t>
  </si>
  <si>
    <t>Number per year</t>
  </si>
  <si>
    <t>Are the consequent effects of different risks considered in the monitoring of the risk tolerance limits?</t>
  </si>
  <si>
    <t>Risk management process</t>
  </si>
  <si>
    <t>35.1</t>
  </si>
  <si>
    <t>Are the biggest (most material) risks for your institution known?</t>
  </si>
  <si>
    <t>35.2</t>
  </si>
  <si>
    <t>Do these biggest (most material) risks jeopardise your institution’s objectives?</t>
  </si>
  <si>
    <t>Is your institution aware, for each type of risk, of its:</t>
  </si>
  <si>
    <t>36.1.</t>
  </si>
  <si>
    <t xml:space="preserve">               probability?</t>
  </si>
  <si>
    <t>36.2.</t>
  </si>
  <si>
    <t xml:space="preserve">               potential impact?</t>
  </si>
  <si>
    <t>36.3</t>
  </si>
  <si>
    <t xml:space="preserve">               duration?</t>
  </si>
  <si>
    <t>For each risk, has it been established how the risk will be managed (reduce, avoid, transfer or accept)?</t>
  </si>
  <si>
    <t>Are established procedures and work instructions used for risk management?</t>
  </si>
  <si>
    <t>39.1.</t>
  </si>
  <si>
    <t>Have the behaviours associated with effective risk management been elaborated?</t>
  </si>
  <si>
    <t>39.2.</t>
  </si>
  <si>
    <t>Are these behaviours actively managed?</t>
  </si>
  <si>
    <t>Is it monitored whether risk management is carried out in accordance with the documented policy?</t>
  </si>
  <si>
    <t>Is the risk management process reviewed periodically?</t>
  </si>
  <si>
    <t>Yes, in full|Yes, in parts|Yes, on an ad hoc basis|No</t>
  </si>
  <si>
    <t xml:space="preserve">Are identified risks included in the SCR calculation? </t>
  </si>
  <si>
    <t>Reporting and evaluation</t>
  </si>
  <si>
    <t>43.1</t>
  </si>
  <si>
    <t>Are processes and procedures in place to report to the management board on the risks to which your institution is exposed?</t>
  </si>
  <si>
    <t>43.2</t>
  </si>
  <si>
    <t>Are processes and procedures in place to report to the internal supervisory body on the risks to which your institution is exposed?</t>
  </si>
  <si>
    <t>How often was it reported to the management board whether the institution's actual risk profile matched its adopted risk appetite?</t>
  </si>
  <si>
    <t>To what extent is data collection and processing of risk management automated for all identified risks?</t>
  </si>
  <si>
    <t>46.1</t>
  </si>
  <si>
    <t>How often was the risk tolerance limit deviated from?</t>
  </si>
  <si>
    <t>46.2</t>
  </si>
  <si>
    <t>Was/were this deviation(s) formally approved?</t>
  </si>
  <si>
    <t xml:space="preserve">Do all risk reports to the management board include an opinion from the RMF? </t>
  </si>
  <si>
    <t>Yes|Mostly|Sometimes|No</t>
  </si>
  <si>
    <t xml:space="preserve">Do all risk reports to the management board include an opinion from the RBF? </t>
  </si>
  <si>
    <t>Do the reports to the management board provide clear insight into risk developments /trends?</t>
  </si>
  <si>
    <t>Do the reports to the management board describe potentially emerging risks?</t>
  </si>
  <si>
    <t>Is the risk management policy evaluated?</t>
  </si>
  <si>
    <t>Is the effectiveness of the risk management system monitored and analysed?</t>
  </si>
  <si>
    <t xml:space="preserve">This questionnaire contains several concluding questions related to behaviour and culture, internal governance and risk management in your institution Please provide your answers in the text boxes provided. Any instructions next to text boxes indicate the unit in which the answer is to be given. Each question refers to the 2021 calendar year, unless explicitly stated otherwise. </t>
  </si>
  <si>
    <t>Conclusion</t>
  </si>
  <si>
    <t>How long did your institution take to complete this questionnaire?</t>
  </si>
  <si>
    <t>Number of hours</t>
  </si>
  <si>
    <t>Do you have any comments or questions on these questionnaires that you would like to share with us?</t>
  </si>
  <si>
    <t>2.1.</t>
  </si>
  <si>
    <t xml:space="preserve">               the behaviour &amp; culture questionnaire</t>
  </si>
  <si>
    <t>2.2.</t>
  </si>
  <si>
    <t xml:space="preserve">               the governance questionnaire</t>
  </si>
  <si>
    <t>2.3.</t>
  </si>
  <si>
    <t xml:space="preserve">               the risk management questionnaire</t>
  </si>
  <si>
    <t>Please state the name of the management board member bearing ultimate responsibility for this questionnaire</t>
  </si>
  <si>
    <t>Name of management board member</t>
  </si>
  <si>
    <t>x</t>
  </si>
  <si>
    <t>The above-mentioned responsible management board member hereby declares that:</t>
  </si>
  <si>
    <t xml:space="preserve">               this questionnaire has been completed truthfully and not misleadingly.</t>
  </si>
  <si>
    <t>Yes, I declare this|No, I do not declare this</t>
  </si>
  <si>
    <t xml:space="preserve">               the information as provided in this questionnaire gives a fair presentation of the customer portfolio, the organisation and the operational management of my institution. [LET OP: IN DE NEDERLANDSE VERSIE STAAT: VAN MIJN TRUSTKANTOOR]</t>
  </si>
  <si>
    <t>Ja</t>
  </si>
  <si>
    <t>Sterk eens</t>
  </si>
  <si>
    <t>Altijd</t>
  </si>
  <si>
    <t>Veel</t>
  </si>
  <si>
    <t>Geen aandeelhouders</t>
  </si>
  <si>
    <t>Paritair model (2tier)</t>
  </si>
  <si>
    <t>Ja, volledig</t>
  </si>
  <si>
    <t>0-20%</t>
  </si>
  <si>
    <t>Nee</t>
  </si>
  <si>
    <t>Eens</t>
  </si>
  <si>
    <t>Meestal</t>
  </si>
  <si>
    <t>Regelmatig</t>
  </si>
  <si>
    <t>Grotendeels</t>
  </si>
  <si>
    <t>Institutionele belegger</t>
  </si>
  <si>
    <t>Omgekeerd gemengd model (1tier)</t>
  </si>
  <si>
    <t>Ja, op onderdelen</t>
  </si>
  <si>
    <t>20-40%</t>
  </si>
  <si>
    <t>N.v.t.</t>
  </si>
  <si>
    <t>Neutraal</t>
  </si>
  <si>
    <t>Soms</t>
  </si>
  <si>
    <t>Weinig</t>
  </si>
  <si>
    <t>Enigszins</t>
  </si>
  <si>
    <t>Private equity</t>
  </si>
  <si>
    <t>Paritair gemengd model (1tier)</t>
  </si>
  <si>
    <t>Ja, op ad-hoc basis</t>
  </si>
  <si>
    <t>40-60%</t>
  </si>
  <si>
    <t>Oneens</t>
  </si>
  <si>
    <t>Nooit</t>
  </si>
  <si>
    <t>Geen</t>
  </si>
  <si>
    <t>Financiële instelling</t>
  </si>
  <si>
    <t>Onafhankelijk model (2tier)</t>
  </si>
  <si>
    <t>60-80%</t>
  </si>
  <si>
    <t>Sterk oneens</t>
  </si>
  <si>
    <t>N.v.t., want geen aandeelhouder</t>
  </si>
  <si>
    <t>N.V.T., want geen aandeelhouder</t>
  </si>
  <si>
    <t>Private partij</t>
  </si>
  <si>
    <t>Onafhankelijk gemengd model (1tier)</t>
  </si>
  <si>
    <t>80-100%</t>
  </si>
  <si>
    <t>Directeur-grootaandeelhouder</t>
  </si>
  <si>
    <t>Verzekeringsmaatschappij met ’S-II Basic’- of ‘clusterDEF’-kenmerk</t>
  </si>
  <si>
    <t>Ja, RvC</t>
  </si>
  <si>
    <t>Anders, namelijk</t>
  </si>
  <si>
    <t>Premiepensioeninstelling</t>
  </si>
  <si>
    <t>Ja, RvT</t>
  </si>
  <si>
    <t>Verzekeringsmaatschappij (zonder ’S-II Basic’ of ‘clusterDEF’-kenmerk)</t>
  </si>
  <si>
    <t>Ja, visitatiecommissie</t>
  </si>
  <si>
    <t>Ja, dat verklaar ik</t>
  </si>
  <si>
    <t>Pensioenfonds</t>
  </si>
  <si>
    <t>Ja, niet-uitvoerend bestuur (NUB)</t>
  </si>
  <si>
    <t>Nee, dat verklaar ik niet</t>
  </si>
  <si>
    <t>Betaalinstelling</t>
  </si>
  <si>
    <t>Ja, anders namelijk</t>
  </si>
  <si>
    <t>Trustkantoor</t>
  </si>
  <si>
    <t>01</t>
  </si>
  <si>
    <t>Niet uitgevoerd</t>
  </si>
  <si>
    <t>02</t>
  </si>
  <si>
    <t>Vóór 2017</t>
  </si>
  <si>
    <t>03</t>
  </si>
  <si>
    <t>04</t>
  </si>
  <si>
    <t>05</t>
  </si>
  <si>
    <t>06</t>
  </si>
  <si>
    <t>07</t>
  </si>
  <si>
    <t>08</t>
  </si>
  <si>
    <t>09</t>
  </si>
  <si>
    <t>10</t>
  </si>
  <si>
    <t>11</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</si>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</sst>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sz val="11"/>
      <color theme="0" tint="-4.9989318521683403E-2"/>
      <name val="Calibri"/>
      <family val="2"/>
      <scheme val="minor"/>
    </font>
    <font>
      <sz val="8.5"/>
      <name val="Verdana"/>
      <family val="2"/>
    </font>
    <font>
      <sz val="8.5"/>
      <color theme="1"/>
      <name val="Verdana"/>
      <family val="2"/>
    </font>
    <font>
      <b/>
      <sz val="10"/>
      <color theme="1"/>
      <name val="Verdana"/>
      <family val="2"/>
    </font>
    <font>
      <sz val="8"/>
      <color rgb="FF0000FF"/>
      <name val="Verdana"/>
      <family val="2"/>
    </font>
    <font>
      <sz val="8"/>
      <color theme="1"/>
      <name val="Verdana"/>
      <family val="2"/>
    </font>
    <font>
      <sz val="8"/>
      <name val="Verdana"/>
      <family val="2"/>
    </font>
    <font>
      <sz val="8"/>
      <color theme="0" tint="-4.9989318521683403E-2"/>
      <name val="Verdana"/>
      <family val="2"/>
    </font>
    <font>
      <sz val="8.5"/>
      <color theme="0" tint="-4.9989318521683403E-2"/>
      <name val="Verdana"/>
      <family val="2"/>
    </font>
    <font>
      <sz val="11"/>
      <name val="Calibri"/>
      <family val="2"/>
      <scheme val="minor"/>
    </font>
    <font>
      <i/>
      <sz val="8.5"/>
      <name val="Verdana"/>
      <family val="2"/>
    </font>
  </fonts>
  <fills count="8">
    <fill>
      <patternFill patternType="none"/>
    </fill>
    <fill>
      <patternFill patternType="gray125"/>
    </fill>
    <fill>
      <patternFill patternType="solid">
        <fgColor theme="0" tint="-4.9989318521683403E-2"/>
        <bgColor indexed="64"/>
      </patternFill>
    </fill>
    <fill>
      <patternFill patternType="solid">
        <fgColor rgb="FF84CEC7"/>
        <bgColor indexed="64"/>
      </patternFill>
    </fill>
    <fill>
      <patternFill patternType="solid">
        <fgColor theme="7" tint="0.59999389629810485"/>
        <bgColor indexed="64"/>
      </patternFill>
    </fill>
    <fill>
      <patternFill patternType="solid">
        <fgColor rgb="FFBDD6EE"/>
        <bgColor indexed="64"/>
      </patternFill>
    </fill>
    <fill>
      <patternFill patternType="solid">
        <fgColor rgb="FFFFFFB9"/>
        <bgColor indexed="64"/>
      </patternFill>
    </fill>
    <fill>
      <patternFill patternType="solid">
        <fgColor rgb="FFD7CCA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FFFFB9"/>
      </right>
      <top style="thin">
        <color rgb="FF000000"/>
      </top>
      <bottom style="thin">
        <color rgb="FF000000"/>
      </bottom>
      <diagonal/>
    </border>
    <border>
      <left style="thin">
        <color rgb="FFFFFFB9"/>
      </left>
      <right style="thin">
        <color rgb="FFFFFFB9"/>
      </right>
      <top style="thin">
        <color rgb="FF000000"/>
      </top>
      <bottom style="thin">
        <color rgb="FF000000"/>
      </bottom>
      <diagonal/>
    </border>
    <border>
      <left style="thin">
        <color indexed="64"/>
      </left>
      <right style="thin">
        <color rgb="FFFFFFB9"/>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FFFFB9"/>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FFFFB9"/>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50">
    <xf numFmtId="0" fontId="0" fillId="0" borderId="0" xfId="0"/>
    <xf numFmtId="0" fontId="1" fillId="2" borderId="0" xfId="0" applyFont="1" applyFill="1" applyProtection="1">
      <protection hidden="1"/>
    </xf>
    <xf numFmtId="0" fontId="3" fillId="4" borderId="1" xfId="0" applyFont="1" applyFill="1" applyBorder="1" applyAlignment="1" applyProtection="1">
      <alignment wrapText="1"/>
      <protection locked="0"/>
    </xf>
    <xf numFmtId="0" fontId="0" fillId="2" borderId="0" xfId="0" applyFill="1" applyProtection="1">
      <protection hidden="1"/>
    </xf>
    <xf numFmtId="0" fontId="6" fillId="7" borderId="1" xfId="0" applyFont="1" applyFill="1" applyBorder="1" applyAlignment="1" applyProtection="1">
      <alignment horizontal="left"/>
      <protection locked="0"/>
    </xf>
    <xf numFmtId="2" fontId="3" fillId="4" borderId="1" xfId="0" applyNumberFormat="1" applyFont="1" applyFill="1" applyBorder="1" applyAlignment="1" applyProtection="1">
      <alignment wrapText="1"/>
      <protection locked="0"/>
    </xf>
    <xf numFmtId="49" fontId="7" fillId="3" borderId="1" xfId="0" applyNumberFormat="1" applyFont="1" applyFill="1" applyBorder="1" applyAlignment="1" applyProtection="1">
      <alignment horizontal="left" wrapText="1"/>
      <protection hidden="1"/>
    </xf>
    <xf numFmtId="0" fontId="2" fillId="3" borderId="1" xfId="0" applyFont="1" applyFill="1" applyBorder="1" applyAlignment="1" applyProtection="1">
      <alignment horizontal="left" wrapText="1"/>
      <protection hidden="1"/>
    </xf>
    <xf numFmtId="0" fontId="9" fillId="2" borderId="0" xfId="0" applyFont="1" applyFill="1" applyAlignment="1" applyProtection="1">
      <alignment wrapText="1"/>
      <protection locked="0"/>
    </xf>
    <xf numFmtId="0" fontId="9" fillId="2" borderId="0" xfId="0" applyFont="1" applyFill="1" applyAlignment="1" applyProtection="1">
      <alignment horizontal="left" wrapText="1"/>
      <protection hidden="1"/>
    </xf>
    <xf numFmtId="0" fontId="0" fillId="2" borderId="0" xfId="0" quotePrefix="1" applyFill="1" applyProtection="1">
      <protection hidden="1"/>
    </xf>
    <xf numFmtId="0" fontId="9" fillId="2" borderId="0" xfId="0" applyFont="1" applyFill="1" applyProtection="1">
      <protection hidden="1"/>
    </xf>
    <xf numFmtId="0" fontId="9" fillId="2" borderId="0" xfId="0" quotePrefix="1" applyFont="1" applyFill="1" applyProtection="1">
      <protection hidden="1"/>
    </xf>
    <xf numFmtId="0" fontId="9" fillId="2" borderId="0" xfId="0" applyFont="1" applyFill="1" applyAlignment="1" applyProtection="1">
      <alignment horizontal="center"/>
      <protection hidden="1"/>
    </xf>
    <xf numFmtId="0" fontId="3" fillId="2" borderId="0" xfId="0" applyFont="1" applyFill="1" applyAlignment="1" applyProtection="1">
      <alignment horizontal="center"/>
      <protection hidden="1"/>
    </xf>
    <xf numFmtId="0" fontId="3" fillId="2" borderId="0" xfId="0" applyFont="1" applyFill="1" applyProtection="1">
      <protection hidden="1"/>
    </xf>
    <xf numFmtId="49" fontId="8" fillId="2" borderId="0" xfId="0" applyNumberFormat="1" applyFont="1" applyFill="1" applyAlignment="1" applyProtection="1">
      <alignment horizontal="left" wrapText="1"/>
      <protection locked="0"/>
    </xf>
    <xf numFmtId="0" fontId="9" fillId="2" borderId="0" xfId="0" applyFont="1" applyFill="1" applyProtection="1">
      <protection locked="0"/>
    </xf>
    <xf numFmtId="0" fontId="6" fillId="7" borderId="1" xfId="0" applyFont="1" applyFill="1" applyBorder="1" applyAlignment="1" applyProtection="1">
      <alignment horizontal="left"/>
      <protection hidden="1"/>
    </xf>
    <xf numFmtId="0" fontId="5" fillId="6" borderId="7" xfId="0" applyFont="1" applyFill="1" applyBorder="1" applyAlignment="1" applyProtection="1">
      <alignment horizontal="left" wrapText="1"/>
      <protection hidden="1"/>
    </xf>
    <xf numFmtId="0" fontId="5" fillId="6" borderId="6" xfId="0" applyFont="1" applyFill="1" applyBorder="1" applyAlignment="1" applyProtection="1">
      <alignment horizontal="left" wrapText="1"/>
      <protection hidden="1"/>
    </xf>
    <xf numFmtId="0" fontId="5" fillId="6" borderId="5" xfId="0" applyFont="1" applyFill="1" applyBorder="1" applyAlignment="1" applyProtection="1">
      <alignment horizontal="left" wrapText="1"/>
      <protection hidden="1"/>
    </xf>
    <xf numFmtId="0" fontId="5" fillId="6" borderId="13" xfId="0" applyFont="1" applyFill="1" applyBorder="1" applyAlignment="1" applyProtection="1">
      <alignment horizontal="left" wrapText="1"/>
      <protection hidden="1"/>
    </xf>
    <xf numFmtId="0" fontId="5" fillId="6" borderId="14" xfId="0" applyFont="1" applyFill="1" applyBorder="1" applyAlignment="1" applyProtection="1">
      <alignment horizontal="left" wrapText="1"/>
      <protection hidden="1"/>
    </xf>
    <xf numFmtId="0" fontId="5" fillId="6" borderId="16" xfId="0" applyFont="1" applyFill="1" applyBorder="1" applyAlignment="1" applyProtection="1">
      <alignment horizontal="left"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10" fillId="2" borderId="0" xfId="0" applyFont="1" applyFill="1" applyProtection="1">
      <protection hidden="1"/>
    </xf>
    <xf numFmtId="0" fontId="0" fillId="0" borderId="0" xfId="0" quotePrefix="1"/>
    <xf numFmtId="0" fontId="3" fillId="4" borderId="1" xfId="0" applyFont="1" applyFill="1" applyBorder="1" applyAlignment="1" applyProtection="1">
      <alignment horizontal="left" wrapText="1"/>
      <protection locked="0"/>
    </xf>
    <xf numFmtId="2" fontId="3" fillId="4" borderId="1" xfId="0" applyNumberFormat="1" applyFont="1" applyFill="1" applyBorder="1" applyAlignment="1" applyProtection="1">
      <alignment horizontal="left" wrapText="1"/>
      <protection locked="0"/>
    </xf>
    <xf numFmtId="164" fontId="3" fillId="4" borderId="1" xfId="0" applyNumberFormat="1" applyFont="1" applyFill="1" applyBorder="1" applyAlignment="1" applyProtection="1">
      <alignment horizontal="left" wrapText="1"/>
      <protection locked="0"/>
    </xf>
    <xf numFmtId="1" fontId="2" fillId="4" borderId="1" xfId="0" applyNumberFormat="1" applyFont="1" applyFill="1" applyBorder="1" applyAlignment="1" applyProtection="1">
      <alignment horizontal="left" wrapText="1"/>
      <protection locked="0"/>
    </xf>
    <xf numFmtId="1" fontId="3" fillId="4" borderId="1" xfId="0" applyNumberFormat="1" applyFont="1" applyFill="1" applyBorder="1" applyAlignment="1" applyProtection="1">
      <alignment horizontal="left" wrapText="1"/>
      <protection locked="0"/>
    </xf>
    <xf numFmtId="14" fontId="3" fillId="4" borderId="1" xfId="0" applyNumberFormat="1" applyFont="1" applyFill="1" applyBorder="1" applyAlignment="1" applyProtection="1">
      <alignment horizontal="left" wrapText="1"/>
      <protection locked="0"/>
    </xf>
    <xf numFmtId="165" fontId="2" fillId="4" borderId="1" xfId="0" applyNumberFormat="1" applyFont="1" applyFill="1" applyBorder="1" applyAlignment="1" applyProtection="1">
      <alignment horizontal="left" wrapText="1"/>
      <protection locked="0"/>
    </xf>
    <xf numFmtId="0" fontId="5" fillId="6" borderId="6" xfId="0" applyFont="1" applyFill="1" applyBorder="1" applyAlignment="1" applyProtection="1">
      <alignment horizontal="left" wrapText="1"/>
      <protection hidden="1"/>
    </xf>
    <xf numFmtId="0" fontId="5" fillId="6" borderId="5" xfId="0" applyFont="1" applyFill="1" applyBorder="1" applyAlignment="1" applyProtection="1">
      <alignment horizontal="left" vertical="top" wrapText="1"/>
      <protection hidden="1"/>
    </xf>
    <xf numFmtId="0" fontId="5" fillId="6" borderId="5" xfId="0" applyFont="1" applyFill="1" applyBorder="1" applyAlignment="1" applyProtection="1">
      <alignment horizontal="left" wrapText="1"/>
      <protection hidden="1"/>
    </xf>
    <xf numFmtId="0" fontId="5" fillId="6" borderId="15" xfId="0" applyFont="1" applyFill="1" applyBorder="1" applyAlignment="1" applyProtection="1">
      <alignment horizontal="left" vertical="top" wrapText="1"/>
      <protection hidden="1"/>
    </xf>
    <xf numFmtId="0" fontId="5" fillId="6" borderId="8" xfId="0" applyFont="1" applyFill="1" applyBorder="1" applyAlignment="1" applyProtection="1">
      <alignment horizontal="center" vertical="top" wrapText="1"/>
      <protection hidden="1"/>
    </xf>
    <xf numFmtId="0" fontId="5" fillId="6" borderId="0" xfId="0" applyFont="1" applyFill="1" applyAlignment="1" applyProtection="1">
      <alignment horizontal="center" vertical="top" wrapText="1"/>
      <protection hidden="1"/>
    </xf>
    <xf numFmtId="0" fontId="5" fillId="6" borderId="12" xfId="0" applyFont="1" applyFill="1" applyBorder="1" applyAlignment="1" applyProtection="1">
      <alignment horizontal="center" vertical="top" wrapText="1"/>
      <protection hidden="1"/>
    </xf>
    <xf numFmtId="0" fontId="4" fillId="5" borderId="2" xfId="0" applyFont="1" applyFill="1" applyBorder="1" applyAlignment="1" applyProtection="1">
      <alignment horizontal="center" wrapText="1"/>
      <protection hidden="1"/>
    </xf>
    <xf numFmtId="0" fontId="4" fillId="5" borderId="3" xfId="0" applyFont="1" applyFill="1" applyBorder="1" applyAlignment="1" applyProtection="1">
      <alignment horizontal="center" wrapText="1"/>
      <protection hidden="1"/>
    </xf>
    <xf numFmtId="0" fontId="4" fillId="5" borderId="4" xfId="0" applyFont="1" applyFill="1" applyBorder="1" applyAlignment="1" applyProtection="1">
      <alignment horizontal="center" wrapText="1"/>
      <protection hidden="1"/>
    </xf>
    <xf numFmtId="0" fontId="10" fillId="2" borderId="1" xfId="0" applyFont="1" applyFill="1" applyBorder="1" applyAlignment="1" applyProtection="1">
      <alignment horizontal="center" wrapText="1"/>
      <protection hidden="1"/>
    </xf>
    <xf numFmtId="0" fontId="2" fillId="3" borderId="9" xfId="0" applyFont="1" applyFill="1" applyBorder="1" applyAlignment="1" applyProtection="1">
      <alignment horizontal="left" vertical="center" wrapText="1"/>
      <protection hidden="1"/>
    </xf>
    <xf numFmtId="0" fontId="2" fillId="3" borderId="10" xfId="0" applyFont="1" applyFill="1" applyBorder="1" applyAlignment="1" applyProtection="1">
      <alignment horizontal="left" vertical="center" wrapText="1"/>
      <protection hidden="1"/>
    </xf>
    <xf numFmtId="0" fontId="2" fillId="3" borderId="11" xfId="0" applyFont="1" applyFill="1" applyBorder="1" applyAlignment="1" applyProtection="1">
      <alignment horizontal="left" vertical="center" wrapText="1"/>
      <protection hidden="1"/>
    </xf>
  </cellXfs>
  <cellStyles count="1">
    <cellStyle name="Normal" xfId="0" builtinId="0"/>
  </cellStyles>
  <dxfs count="14">
    <dxf>
      <font>
        <color theme="1"/>
      </font>
      <fill>
        <patternFill>
          <bgColor rgb="FF84CEC7"/>
        </patternFill>
      </fill>
      <border>
        <left style="thin">
          <color auto="1"/>
        </left>
        <right style="thin">
          <color auto="1"/>
        </right>
        <top style="thin">
          <color auto="1"/>
        </top>
        <bottom style="thin">
          <color auto="1"/>
        </bottom>
        <vertical/>
        <horizontal/>
      </border>
    </dxf>
    <dxf>
      <font>
        <color theme="1"/>
      </font>
      <fill>
        <patternFill>
          <bgColor rgb="FFFFE699"/>
        </patternFill>
      </fill>
      <border>
        <left style="thin">
          <color auto="1"/>
        </left>
        <right style="thin">
          <color auto="1"/>
        </right>
        <top style="thin">
          <color auto="1"/>
        </top>
        <bottom style="thin">
          <color auto="1"/>
        </bottom>
        <vertical/>
        <horizontal/>
      </border>
    </dxf>
    <dxf>
      <font>
        <strike/>
        <color theme="1" tint="0.499984740745262"/>
      </font>
      <fill>
        <patternFill>
          <bgColor theme="2"/>
        </patternFill>
      </fill>
    </dxf>
    <dxf>
      <font>
        <strike/>
        <color theme="1" tint="0.499984740745262"/>
      </font>
      <fill>
        <patternFill>
          <bgColor theme="2"/>
        </patternFill>
      </fill>
    </dxf>
    <dxf>
      <font>
        <strike/>
        <color theme="1" tint="0.499984740745262"/>
      </font>
      <fill>
        <patternFill>
          <bgColor theme="2"/>
        </patternFill>
      </fill>
    </dxf>
    <dxf>
      <font>
        <strike/>
        <color theme="1" tint="0.499984740745262"/>
      </font>
      <fill>
        <patternFill>
          <bgColor theme="2"/>
        </patternFill>
      </fill>
    </dxf>
    <dxf>
      <font>
        <strike/>
        <color theme="1" tint="0.499984740745262"/>
      </font>
      <fill>
        <patternFill>
          <bgColor theme="2"/>
        </patternFill>
      </fill>
    </dxf>
    <dxf>
      <font>
        <color theme="1"/>
      </font>
      <fill>
        <patternFill>
          <bgColor theme="7" tint="0.59996337778862885"/>
        </patternFill>
      </fill>
      <border>
        <left style="thin">
          <color auto="1"/>
        </left>
        <right style="thin">
          <color auto="1"/>
        </right>
        <top style="thin">
          <color auto="1"/>
        </top>
        <bottom style="thin">
          <color auto="1"/>
        </bottom>
      </border>
    </dxf>
    <dxf>
      <font>
        <strike/>
        <color theme="1" tint="0.499984740745262"/>
      </font>
      <fill>
        <patternFill>
          <bgColor theme="2"/>
        </patternFill>
      </fill>
    </dxf>
    <dxf>
      <font>
        <strike/>
        <color theme="1" tint="0.499984740745262"/>
      </font>
      <fill>
        <patternFill>
          <bgColor theme="2"/>
        </patternFill>
      </fill>
    </dxf>
    <dxf>
      <font>
        <strike/>
        <color theme="1" tint="0.499984740745262"/>
      </font>
      <fill>
        <patternFill>
          <bgColor theme="2"/>
        </patternFill>
      </fill>
    </dxf>
    <dxf>
      <font>
        <strike/>
        <color theme="1" tint="0.499984740745262"/>
      </font>
      <fill>
        <patternFill>
          <bgColor theme="2"/>
        </patternFill>
      </fill>
    </dxf>
    <dxf>
      <font>
        <strike/>
        <color theme="1" tint="0.499984740745262"/>
      </font>
      <fill>
        <patternFill>
          <bgColor theme="2"/>
        </patternFill>
      </fill>
    </dxf>
    <dxf>
      <font>
        <strike val="0"/>
        <color auto="1"/>
      </font>
      <fill>
        <patternFill>
          <bgColor theme="7" tint="0.59996337778862885"/>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84CEC7"/>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68A53-6650-440A-9776-4073836FDF60}">
  <sheetPr codeName="Blad1"/>
  <dimension ref="A1:J25"/>
  <sheetViews>
    <sheetView workbookViewId="0"/>
  </sheetViews>
  <sheetFormatPr defaultRowHeight="15" x14ac:dyDescent="0.25"/>
  <cols>
    <col min="1" max="1" width="27.85546875" customWidth="1"/>
    <col min="2" max="2" width="39.85546875" customWidth="1"/>
    <col min="4" max="5" width="30" bestFit="1" customWidth="1"/>
    <col min="6" max="6" width="28" bestFit="1" customWidth="1"/>
    <col min="7" max="7" width="34.140625" bestFit="1" customWidth="1"/>
    <col min="8" max="8" width="17.42578125" bestFit="1" customWidth="1"/>
  </cols>
  <sheetData>
    <row r="1" spans="1:10" x14ac:dyDescent="0.25">
      <c r="A1" t="s">
        <v>563</v>
      </c>
      <c r="B1" t="s">
        <v>564</v>
      </c>
      <c r="C1" t="s">
        <v>565</v>
      </c>
      <c r="D1" t="s">
        <v>566</v>
      </c>
      <c r="E1" t="s">
        <v>563</v>
      </c>
      <c r="F1" t="s">
        <v>567</v>
      </c>
      <c r="G1" t="s">
        <v>568</v>
      </c>
      <c r="H1" t="s">
        <v>569</v>
      </c>
      <c r="I1" t="s">
        <v>563</v>
      </c>
      <c r="J1" t="s">
        <v>570</v>
      </c>
    </row>
    <row r="2" spans="1:10" x14ac:dyDescent="0.25">
      <c r="A2" t="s">
        <v>571</v>
      </c>
      <c r="B2" t="s">
        <v>572</v>
      </c>
      <c r="C2" t="s">
        <v>573</v>
      </c>
      <c r="D2" t="s">
        <v>574</v>
      </c>
      <c r="E2" t="s">
        <v>575</v>
      </c>
      <c r="F2" t="s">
        <v>576</v>
      </c>
      <c r="G2" t="s">
        <v>577</v>
      </c>
      <c r="H2" t="s">
        <v>578</v>
      </c>
      <c r="I2" t="s">
        <v>573</v>
      </c>
      <c r="J2" t="s">
        <v>579</v>
      </c>
    </row>
    <row r="3" spans="1:10" x14ac:dyDescent="0.25">
      <c r="A3" t="s">
        <v>580</v>
      </c>
      <c r="B3" t="s">
        <v>581</v>
      </c>
      <c r="C3" t="s">
        <v>582</v>
      </c>
      <c r="D3" t="s">
        <v>583</v>
      </c>
      <c r="E3" t="s">
        <v>584</v>
      </c>
      <c r="F3" t="s">
        <v>585</v>
      </c>
      <c r="G3" t="s">
        <v>586</v>
      </c>
      <c r="H3" t="s">
        <v>587</v>
      </c>
      <c r="I3" t="s">
        <v>582</v>
      </c>
      <c r="J3" t="s">
        <v>588</v>
      </c>
    </row>
    <row r="4" spans="1:10" x14ac:dyDescent="0.25">
      <c r="B4" t="s">
        <v>589</v>
      </c>
      <c r="C4" t="s">
        <v>590</v>
      </c>
      <c r="D4" t="s">
        <v>591</v>
      </c>
      <c r="E4" t="s">
        <v>571</v>
      </c>
      <c r="F4" t="s">
        <v>592</v>
      </c>
      <c r="G4" t="s">
        <v>593</v>
      </c>
      <c r="H4" t="s">
        <v>571</v>
      </c>
      <c r="I4" t="s">
        <v>571</v>
      </c>
      <c r="J4" t="s">
        <v>594</v>
      </c>
    </row>
    <row r="5" spans="1:10" x14ac:dyDescent="0.25">
      <c r="B5" t="s">
        <v>595</v>
      </c>
      <c r="D5" t="s">
        <v>596</v>
      </c>
      <c r="E5" t="s">
        <v>597</v>
      </c>
      <c r="F5" t="s">
        <v>598</v>
      </c>
      <c r="G5" t="s">
        <v>599</v>
      </c>
      <c r="J5" t="s">
        <v>600</v>
      </c>
    </row>
    <row r="6" spans="1:10" x14ac:dyDescent="0.25">
      <c r="F6" t="s">
        <v>601</v>
      </c>
    </row>
    <row r="7" spans="1:10" x14ac:dyDescent="0.25">
      <c r="A7" t="s">
        <v>602</v>
      </c>
      <c r="C7" t="s">
        <v>603</v>
      </c>
      <c r="F7" t="s">
        <v>604</v>
      </c>
    </row>
    <row r="8" spans="1:10" x14ac:dyDescent="0.25">
      <c r="A8" t="s">
        <v>605</v>
      </c>
      <c r="C8" t="s">
        <v>606</v>
      </c>
    </row>
    <row r="9" spans="1:10" x14ac:dyDescent="0.25">
      <c r="A9" t="s">
        <v>607</v>
      </c>
      <c r="C9" t="s">
        <v>608</v>
      </c>
      <c r="E9" t="s">
        <v>563</v>
      </c>
      <c r="F9" t="s">
        <v>609</v>
      </c>
    </row>
    <row r="10" spans="1:10" x14ac:dyDescent="0.25">
      <c r="A10" t="s">
        <v>610</v>
      </c>
      <c r="C10" t="s">
        <v>611</v>
      </c>
      <c r="E10" t="s">
        <v>571</v>
      </c>
      <c r="F10" t="s">
        <v>612</v>
      </c>
    </row>
    <row r="11" spans="1:10" x14ac:dyDescent="0.25">
      <c r="A11" t="s">
        <v>613</v>
      </c>
      <c r="C11" t="s">
        <v>614</v>
      </c>
      <c r="E11" t="s">
        <v>596</v>
      </c>
    </row>
    <row r="12" spans="1:10" x14ac:dyDescent="0.25">
      <c r="A12" t="s">
        <v>615</v>
      </c>
      <c r="C12" t="s">
        <v>571</v>
      </c>
    </row>
    <row r="14" spans="1:10" x14ac:dyDescent="0.25">
      <c r="A14" s="28" t="s">
        <v>616</v>
      </c>
      <c r="B14" t="s">
        <v>617</v>
      </c>
    </row>
    <row r="15" spans="1:10" x14ac:dyDescent="0.25">
      <c r="A15" s="28" t="s">
        <v>618</v>
      </c>
      <c r="B15" t="s">
        <v>619</v>
      </c>
    </row>
    <row r="16" spans="1:10" x14ac:dyDescent="0.25">
      <c r="A16" s="28" t="s">
        <v>620</v>
      </c>
      <c r="B16">
        <v>2018</v>
      </c>
    </row>
    <row r="17" spans="1:2" x14ac:dyDescent="0.25">
      <c r="A17" s="28" t="s">
        <v>621</v>
      </c>
      <c r="B17">
        <v>2019</v>
      </c>
    </row>
    <row r="18" spans="1:2" x14ac:dyDescent="0.25">
      <c r="A18" s="28" t="s">
        <v>622</v>
      </c>
      <c r="B18">
        <v>2020</v>
      </c>
    </row>
    <row r="19" spans="1:2" x14ac:dyDescent="0.25">
      <c r="A19" s="28" t="s">
        <v>623</v>
      </c>
      <c r="B19">
        <v>2021</v>
      </c>
    </row>
    <row r="20" spans="1:2" x14ac:dyDescent="0.25">
      <c r="A20" s="28" t="s">
        <v>624</v>
      </c>
      <c r="B20">
        <v>2022</v>
      </c>
    </row>
    <row r="21" spans="1:2" x14ac:dyDescent="0.25">
      <c r="A21" s="28" t="s">
        <v>625</v>
      </c>
    </row>
    <row r="22" spans="1:2" x14ac:dyDescent="0.25">
      <c r="A22" s="28" t="s">
        <v>626</v>
      </c>
    </row>
    <row r="23" spans="1:2" x14ac:dyDescent="0.25">
      <c r="A23" s="28" t="s">
        <v>627</v>
      </c>
    </row>
    <row r="24" spans="1:2" x14ac:dyDescent="0.25">
      <c r="A24" s="28" t="s">
        <v>628</v>
      </c>
    </row>
    <row r="25" spans="1:2" x14ac:dyDescent="0.25">
      <c r="A25" s="28" t="s">
        <v>629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DE52-CF43-4C45-972E-66D5943DEB80}">
  <sheetPr codeName="Blad2"/>
  <dimension ref="A1:D21"/>
  <sheetViews>
    <sheetView tabSelected="1" workbookViewId="0">
      <selection activeCell="D5" sqref="D5"/>
    </sheetView>
  </sheetViews>
  <sheetFormatPr defaultColWidth="8.85546875" defaultRowHeight="15" x14ac:dyDescent="0.25"/>
  <cols>
    <col min="1" max="1" width="17.7109375" style="3" bestFit="1" customWidth="1"/>
    <col min="2" max="2" width="40.5703125" style="3" customWidth="1"/>
    <col min="3" max="3" width="33.7109375" style="3" customWidth="1"/>
    <col min="4" max="4" width="44.85546875" style="3" customWidth="1"/>
    <col min="5" max="16384" width="8.85546875" style="3"/>
  </cols>
  <sheetData>
    <row r="1" spans="1:4" x14ac:dyDescent="0.25">
      <c r="A1" s="1" t="s">
        <v>0</v>
      </c>
      <c r="B1" s="1" t="s">
        <v>0</v>
      </c>
      <c r="C1" s="1" t="s">
        <v>0</v>
      </c>
      <c r="D1" s="1" t="s">
        <v>0</v>
      </c>
    </row>
    <row r="4" spans="1:4" ht="18" customHeight="1" x14ac:dyDescent="0.25">
      <c r="A4" s="40" t="s">
        <v>1</v>
      </c>
      <c r="B4" s="36"/>
      <c r="C4" s="36"/>
      <c r="D4" s="18"/>
    </row>
    <row r="5" spans="1:4" ht="18" customHeight="1" x14ac:dyDescent="0.25">
      <c r="A5" s="41"/>
      <c r="B5" s="19" t="s">
        <v>2</v>
      </c>
      <c r="C5" s="20"/>
      <c r="D5" s="4" t="s">
        <v>3</v>
      </c>
    </row>
    <row r="6" spans="1:4" ht="18" customHeight="1" x14ac:dyDescent="0.25">
      <c r="A6" s="41"/>
      <c r="B6" s="19" t="s">
        <v>4</v>
      </c>
      <c r="C6" s="20"/>
      <c r="D6" s="4" t="s">
        <v>5</v>
      </c>
    </row>
    <row r="7" spans="1:4" ht="18" customHeight="1" x14ac:dyDescent="0.25">
      <c r="A7" s="41"/>
      <c r="B7" s="37" t="s">
        <v>6</v>
      </c>
      <c r="C7" s="20"/>
      <c r="D7" s="18"/>
    </row>
    <row r="8" spans="1:4" ht="18" customHeight="1" x14ac:dyDescent="0.25">
      <c r="A8" s="41"/>
      <c r="B8" s="37"/>
      <c r="C8" s="21" t="s">
        <v>7</v>
      </c>
      <c r="D8" s="4" t="s">
        <v>8</v>
      </c>
    </row>
    <row r="9" spans="1:4" ht="18" customHeight="1" x14ac:dyDescent="0.25">
      <c r="A9" s="41"/>
      <c r="B9" s="37"/>
      <c r="C9" s="21" t="s">
        <v>9</v>
      </c>
      <c r="D9" s="4" t="s">
        <v>8</v>
      </c>
    </row>
    <row r="10" spans="1:4" ht="18" customHeight="1" x14ac:dyDescent="0.25">
      <c r="A10" s="41"/>
      <c r="B10" s="37"/>
      <c r="C10" s="21" t="s">
        <v>10</v>
      </c>
      <c r="D10" s="4" t="s">
        <v>11</v>
      </c>
    </row>
    <row r="11" spans="1:4" ht="18" customHeight="1" x14ac:dyDescent="0.25">
      <c r="A11" s="41"/>
      <c r="B11" s="37"/>
      <c r="C11" s="21" t="s">
        <v>12</v>
      </c>
      <c r="D11" s="4" t="s">
        <v>13</v>
      </c>
    </row>
    <row r="12" spans="1:4" ht="18" customHeight="1" x14ac:dyDescent="0.25">
      <c r="A12" s="41"/>
      <c r="B12" s="37"/>
      <c r="C12" s="21" t="s">
        <v>14</v>
      </c>
      <c r="D12" s="4" t="s">
        <v>8</v>
      </c>
    </row>
    <row r="13" spans="1:4" ht="18" customHeight="1" x14ac:dyDescent="0.25">
      <c r="A13" s="41"/>
      <c r="B13" s="38" t="s">
        <v>14</v>
      </c>
      <c r="C13" s="38"/>
      <c r="D13" s="4" t="s">
        <v>8</v>
      </c>
    </row>
    <row r="14" spans="1:4" ht="18" customHeight="1" x14ac:dyDescent="0.25">
      <c r="A14" s="41"/>
      <c r="B14" s="37" t="s">
        <v>15</v>
      </c>
      <c r="C14" s="22"/>
      <c r="D14" s="18"/>
    </row>
    <row r="15" spans="1:4" ht="18" customHeight="1" x14ac:dyDescent="0.25">
      <c r="A15" s="41"/>
      <c r="B15" s="37"/>
      <c r="C15" s="23" t="s">
        <v>7</v>
      </c>
      <c r="D15" s="4" t="s">
        <v>8</v>
      </c>
    </row>
    <row r="16" spans="1:4" ht="18" customHeight="1" x14ac:dyDescent="0.25">
      <c r="A16" s="41"/>
      <c r="B16" s="37"/>
      <c r="C16" s="23" t="s">
        <v>9</v>
      </c>
      <c r="D16" s="4" t="s">
        <v>8</v>
      </c>
    </row>
    <row r="17" spans="1:4" ht="18" customHeight="1" x14ac:dyDescent="0.25">
      <c r="A17" s="41"/>
      <c r="B17" s="37"/>
      <c r="C17" s="23" t="s">
        <v>10</v>
      </c>
      <c r="D17" s="4" t="s">
        <v>11</v>
      </c>
    </row>
    <row r="18" spans="1:4" ht="18" customHeight="1" x14ac:dyDescent="0.25">
      <c r="A18" s="41"/>
      <c r="B18" s="37"/>
      <c r="C18" s="23" t="s">
        <v>12</v>
      </c>
      <c r="D18" s="4" t="s">
        <v>13</v>
      </c>
    </row>
    <row r="19" spans="1:4" ht="18" customHeight="1" x14ac:dyDescent="0.25">
      <c r="A19" s="42"/>
      <c r="B19" s="39"/>
      <c r="C19" s="24" t="s">
        <v>14</v>
      </c>
      <c r="D19" s="4" t="s">
        <v>8</v>
      </c>
    </row>
    <row r="20" spans="1:4" ht="18" customHeight="1" x14ac:dyDescent="0.25">
      <c r="A20" s="10" t="s">
        <v>16</v>
      </c>
    </row>
    <row r="21" spans="1:4" ht="18" customHeight="1" x14ac:dyDescent="0.25">
      <c r="A21" s="3" t="s">
        <v>17</v>
      </c>
    </row>
  </sheetData>
  <sheetProtection algorithmName="SHA-512" hashValue="zJwqrb3NKX1ZfpjnWTphVdGz/HzLIfedYb6C5qwlU4XkoWlwmke3cDa90zq2dRxPNj8cPnPWseR6ESr3vwlejA==" saltValue="U5h5uLPda7y2xG42F2GbOA==" spinCount="100000" sheet="1" selectLockedCells="1"/>
  <mergeCells count="5">
    <mergeCell ref="B4:C4"/>
    <mergeCell ref="B7:B12"/>
    <mergeCell ref="B13:C13"/>
    <mergeCell ref="B14:B19"/>
    <mergeCell ref="A4:A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1C39-E602-4992-AE85-AB9E6C2A710A}">
  <sheetPr codeName="Blad3"/>
  <dimension ref="A1:P122"/>
  <sheetViews>
    <sheetView zoomScaleNormal="100" workbookViewId="0">
      <selection activeCell="D5" sqref="D5"/>
    </sheetView>
  </sheetViews>
  <sheetFormatPr defaultColWidth="8.85546875" defaultRowHeight="15" x14ac:dyDescent="0.25"/>
  <cols>
    <col min="1" max="1" width="6.7109375" style="11" customWidth="1"/>
    <col min="2" max="2" width="6.7109375" style="3" customWidth="1"/>
    <col min="3" max="3" width="85.7109375" style="3" customWidth="1"/>
    <col min="4" max="4" width="48" style="3" customWidth="1"/>
    <col min="5" max="5" width="22.28515625" style="3" customWidth="1"/>
    <col min="6" max="6" width="8.85546875" style="1"/>
    <col min="7" max="7" width="10.7109375" style="11" bestFit="1" customWidth="1"/>
    <col min="8" max="13" width="9" style="13" bestFit="1" customWidth="1"/>
    <col min="14" max="15" width="8.85546875" style="26"/>
    <col min="16" max="16" width="8.85546875" style="27"/>
    <col min="17" max="16384" width="8.85546875" style="3"/>
  </cols>
  <sheetData>
    <row r="1" spans="1:16" s="15" customFormat="1" ht="15" customHeight="1" x14ac:dyDescent="0.15">
      <c r="A1" s="11" t="s">
        <v>0</v>
      </c>
      <c r="B1" s="11" t="s">
        <v>0</v>
      </c>
      <c r="C1" s="11" t="s">
        <v>0</v>
      </c>
      <c r="D1" s="11" t="s">
        <v>0</v>
      </c>
      <c r="E1" s="11" t="s">
        <v>0</v>
      </c>
      <c r="F1" s="11" t="s">
        <v>0</v>
      </c>
      <c r="G1" s="11" t="s">
        <v>0</v>
      </c>
      <c r="H1" s="13" t="s">
        <v>18</v>
      </c>
      <c r="I1" s="13" t="s">
        <v>19</v>
      </c>
      <c r="J1" s="13" t="s">
        <v>20</v>
      </c>
      <c r="K1" s="13" t="s">
        <v>21</v>
      </c>
      <c r="L1" s="13" t="s">
        <v>22</v>
      </c>
      <c r="M1" s="13" t="s">
        <v>23</v>
      </c>
      <c r="N1" s="26"/>
      <c r="O1" s="26"/>
      <c r="P1" s="25"/>
    </row>
    <row r="2" spans="1:16" ht="15" customHeight="1" x14ac:dyDescent="0.25">
      <c r="B2" s="1"/>
      <c r="C2" s="1"/>
      <c r="D2" s="1"/>
      <c r="E2" s="1"/>
    </row>
    <row r="3" spans="1:16" ht="121.9" customHeight="1" x14ac:dyDescent="0.25">
      <c r="B3" s="46" t="s">
        <v>24</v>
      </c>
      <c r="C3" s="46"/>
      <c r="D3" s="46"/>
    </row>
    <row r="4" spans="1:16" ht="21" customHeight="1" x14ac:dyDescent="0.25">
      <c r="A4" s="11" t="s">
        <v>25</v>
      </c>
      <c r="B4" s="43" t="s">
        <v>26</v>
      </c>
      <c r="C4" s="44"/>
      <c r="D4" s="45"/>
    </row>
    <row r="5" spans="1:16" ht="27" customHeight="1" x14ac:dyDescent="0.25">
      <c r="A5" s="11" t="s">
        <v>27</v>
      </c>
      <c r="B5" s="7">
        <v>1</v>
      </c>
      <c r="C5" s="7" t="s">
        <v>28</v>
      </c>
      <c r="D5" s="29" t="s">
        <v>613</v>
      </c>
      <c r="E5" s="1">
        <f>IF(D5="Verzekeringsmaatschappij met ’S-II Basic’- of ‘clusterDEF’-kenmerk",1,IF(D5="Premiepensioeninstelling",2,IF(D5="Verzekeringsmaatschappij (zonder ’S-II Basic’ of ‘clusterDEF’-kenmerk)",3,IF(D5="Pensioenfonds",4,IF(D5="Betaalinstelling",5,IF(D5="Trustkantoor",6,""))))))</f>
        <v>5</v>
      </c>
      <c r="G5" s="11" t="b">
        <f t="shared" ref="G5:G13" si="0">AND($H5&lt;&gt;$E$5,$I5&lt;&gt;$E$5,$J5&lt;&gt;$E$5,$K5&lt;&gt;$E$5,$L5&lt;&gt;$E$5,$M5&lt;&gt;$E$5,$N5&lt;&gt;$E$5)</f>
        <v>0</v>
      </c>
      <c r="H5" s="13">
        <v>1</v>
      </c>
      <c r="I5" s="13">
        <v>2</v>
      </c>
      <c r="J5" s="13">
        <v>3</v>
      </c>
      <c r="K5" s="13">
        <v>4</v>
      </c>
      <c r="L5" s="13">
        <v>5</v>
      </c>
      <c r="M5" s="13">
        <v>6</v>
      </c>
    </row>
    <row r="6" spans="1:16" ht="45" customHeight="1" x14ac:dyDescent="0.25">
      <c r="A6" s="11" t="s">
        <v>27</v>
      </c>
      <c r="B6" s="7">
        <v>2</v>
      </c>
      <c r="C6" s="7" t="s">
        <v>29</v>
      </c>
      <c r="D6" s="29" t="s">
        <v>30</v>
      </c>
      <c r="E6" s="16" t="s">
        <v>31</v>
      </c>
      <c r="G6" s="11" t="b">
        <f t="shared" si="0"/>
        <v>0</v>
      </c>
      <c r="H6" s="13">
        <v>1</v>
      </c>
      <c r="I6" s="13">
        <v>2</v>
      </c>
      <c r="J6" s="13">
        <v>3</v>
      </c>
      <c r="K6" s="13">
        <v>4</v>
      </c>
      <c r="L6" s="13">
        <v>5</v>
      </c>
      <c r="M6" s="13">
        <v>6</v>
      </c>
    </row>
    <row r="7" spans="1:16" ht="36" customHeight="1" x14ac:dyDescent="0.25">
      <c r="A7" s="11" t="s">
        <v>27</v>
      </c>
      <c r="B7" s="7">
        <v>3</v>
      </c>
      <c r="C7" s="7" t="s">
        <v>32</v>
      </c>
      <c r="G7" s="11" t="b">
        <f t="shared" si="0"/>
        <v>0</v>
      </c>
      <c r="H7" s="13">
        <v>1</v>
      </c>
      <c r="I7" s="13">
        <v>2</v>
      </c>
      <c r="J7" s="13">
        <v>3</v>
      </c>
      <c r="K7" s="13">
        <v>4</v>
      </c>
      <c r="L7" s="13">
        <v>5</v>
      </c>
      <c r="M7" s="13">
        <v>6</v>
      </c>
    </row>
    <row r="8" spans="1:16" ht="18" customHeight="1" x14ac:dyDescent="0.25">
      <c r="A8" s="11" t="s">
        <v>33</v>
      </c>
      <c r="B8" s="7" t="s">
        <v>34</v>
      </c>
      <c r="C8" s="7" t="s">
        <v>35</v>
      </c>
      <c r="D8" s="30" t="s">
        <v>36</v>
      </c>
      <c r="G8" s="11" t="b">
        <f t="shared" si="0"/>
        <v>0</v>
      </c>
      <c r="H8" s="13">
        <v>1</v>
      </c>
      <c r="I8" s="13">
        <v>2</v>
      </c>
      <c r="J8" s="13">
        <v>3</v>
      </c>
      <c r="K8" s="13">
        <v>4</v>
      </c>
      <c r="L8" s="13">
        <v>5</v>
      </c>
      <c r="M8" s="13">
        <v>6</v>
      </c>
    </row>
    <row r="9" spans="1:16" ht="18" customHeight="1" x14ac:dyDescent="0.25">
      <c r="A9" s="11" t="s">
        <v>33</v>
      </c>
      <c r="B9" s="7" t="s">
        <v>37</v>
      </c>
      <c r="C9" s="7" t="s">
        <v>38</v>
      </c>
      <c r="D9" s="30" t="s">
        <v>36</v>
      </c>
      <c r="G9" s="11" t="b">
        <f t="shared" si="0"/>
        <v>0</v>
      </c>
      <c r="H9" s="13">
        <v>1</v>
      </c>
      <c r="I9" s="13">
        <v>2</v>
      </c>
      <c r="J9" s="13">
        <v>3</v>
      </c>
      <c r="K9" s="13">
        <v>4</v>
      </c>
      <c r="L9" s="13">
        <v>5</v>
      </c>
      <c r="M9" s="13">
        <v>6</v>
      </c>
    </row>
    <row r="10" spans="1:16" ht="18" customHeight="1" x14ac:dyDescent="0.25">
      <c r="A10" s="11" t="s">
        <v>33</v>
      </c>
      <c r="B10" s="7" t="s">
        <v>39</v>
      </c>
      <c r="C10" s="7" t="s">
        <v>40</v>
      </c>
      <c r="D10" s="30" t="s">
        <v>36</v>
      </c>
      <c r="G10" s="11" t="b">
        <f t="shared" si="0"/>
        <v>0</v>
      </c>
      <c r="H10" s="13">
        <v>1</v>
      </c>
      <c r="I10" s="13">
        <v>2</v>
      </c>
      <c r="J10" s="13">
        <v>3</v>
      </c>
      <c r="K10" s="13">
        <v>4</v>
      </c>
      <c r="L10" s="13">
        <v>5</v>
      </c>
      <c r="M10" s="13">
        <v>6</v>
      </c>
    </row>
    <row r="11" spans="1:16" ht="18" customHeight="1" x14ac:dyDescent="0.25">
      <c r="A11" s="11" t="s">
        <v>33</v>
      </c>
      <c r="B11" s="7" t="s">
        <v>41</v>
      </c>
      <c r="C11" s="7" t="s">
        <v>42</v>
      </c>
      <c r="D11" s="30" t="s">
        <v>36</v>
      </c>
      <c r="G11" s="11" t="b">
        <f t="shared" si="0"/>
        <v>0</v>
      </c>
      <c r="H11" s="13">
        <v>1</v>
      </c>
      <c r="I11" s="13">
        <v>2</v>
      </c>
      <c r="J11" s="13">
        <v>3</v>
      </c>
      <c r="K11" s="13">
        <v>4</v>
      </c>
      <c r="L11" s="13">
        <v>5</v>
      </c>
      <c r="M11" s="13">
        <v>6</v>
      </c>
    </row>
    <row r="12" spans="1:16" ht="18" customHeight="1" x14ac:dyDescent="0.25">
      <c r="A12" s="11" t="s">
        <v>33</v>
      </c>
      <c r="B12" s="7" t="s">
        <v>43</v>
      </c>
      <c r="C12" s="7" t="s">
        <v>44</v>
      </c>
      <c r="D12" s="30" t="s">
        <v>36</v>
      </c>
      <c r="G12" s="11" t="b">
        <f t="shared" si="0"/>
        <v>0</v>
      </c>
      <c r="H12" s="13">
        <v>1</v>
      </c>
      <c r="I12" s="13">
        <v>2</v>
      </c>
      <c r="J12" s="13">
        <v>3</v>
      </c>
      <c r="K12" s="13">
        <v>4</v>
      </c>
      <c r="L12" s="13">
        <v>5</v>
      </c>
      <c r="M12" s="13">
        <v>6</v>
      </c>
    </row>
    <row r="13" spans="1:16" ht="18" customHeight="1" x14ac:dyDescent="0.25">
      <c r="A13" s="11" t="s">
        <v>33</v>
      </c>
      <c r="B13" s="7" t="s">
        <v>45</v>
      </c>
      <c r="C13" s="7" t="s">
        <v>46</v>
      </c>
      <c r="D13" s="30" t="s">
        <v>36</v>
      </c>
      <c r="G13" s="11" t="b">
        <f t="shared" si="0"/>
        <v>0</v>
      </c>
      <c r="H13" s="13">
        <v>1</v>
      </c>
      <c r="I13" s="13">
        <v>2</v>
      </c>
      <c r="J13" s="13">
        <v>3</v>
      </c>
      <c r="K13" s="13">
        <v>4</v>
      </c>
      <c r="L13" s="13">
        <v>5</v>
      </c>
      <c r="M13" s="13">
        <v>6</v>
      </c>
    </row>
    <row r="14" spans="1:16" ht="21" customHeight="1" x14ac:dyDescent="0.25">
      <c r="A14" s="11" t="s">
        <v>25</v>
      </c>
      <c r="B14" s="43" t="s">
        <v>47</v>
      </c>
      <c r="C14" s="44"/>
      <c r="D14" s="45"/>
    </row>
    <row r="15" spans="1:16" ht="18" customHeight="1" x14ac:dyDescent="0.25">
      <c r="A15" s="11" t="s">
        <v>33</v>
      </c>
      <c r="B15" s="7" t="s">
        <v>48</v>
      </c>
      <c r="C15" s="7" t="s">
        <v>49</v>
      </c>
      <c r="D15" s="31" t="s">
        <v>50</v>
      </c>
      <c r="G15" s="11" t="b">
        <f>AND($H15&lt;&gt;$E$5,$I15&lt;&gt;$E$5,$J15&lt;&gt;$E$5,$K15&lt;&gt;$E$5,$L15&lt;&gt;$E$5,$M15&lt;&gt;$E$5,$N15&lt;&gt;$E$5)</f>
        <v>0</v>
      </c>
      <c r="H15" s="13">
        <v>1</v>
      </c>
      <c r="I15" s="13">
        <v>2</v>
      </c>
      <c r="J15" s="13">
        <v>3</v>
      </c>
      <c r="K15" s="13">
        <v>4</v>
      </c>
      <c r="L15" s="13">
        <v>5</v>
      </c>
      <c r="M15" s="13">
        <v>6</v>
      </c>
    </row>
    <row r="16" spans="1:16" ht="18" customHeight="1" x14ac:dyDescent="0.25">
      <c r="A16" s="11" t="s">
        <v>33</v>
      </c>
      <c r="B16" s="7" t="s">
        <v>51</v>
      </c>
      <c r="C16" s="7" t="s">
        <v>52</v>
      </c>
      <c r="D16" s="29" t="s">
        <v>53</v>
      </c>
      <c r="E16" s="33" t="s">
        <v>54</v>
      </c>
      <c r="G16" s="11" t="b">
        <f>OR(AND($H16&lt;&gt;$E$5,$I16&lt;&gt;$E$5,$J16&lt;&gt;$E$5,$K16&lt;&gt;$E$5,$L16&lt;&gt;$E$5,$M16&lt;&gt;$E$5,$N16&lt;&gt;$E$5), $D$15=0)</f>
        <v>0</v>
      </c>
      <c r="H16" s="13">
        <v>1</v>
      </c>
      <c r="I16" s="13">
        <v>2</v>
      </c>
      <c r="J16" s="13">
        <v>3</v>
      </c>
      <c r="K16" s="13">
        <v>4</v>
      </c>
      <c r="L16" s="13">
        <v>5</v>
      </c>
      <c r="M16" s="13">
        <v>6</v>
      </c>
    </row>
    <row r="17" spans="1:13" ht="18" customHeight="1" x14ac:dyDescent="0.25">
      <c r="A17" s="11" t="s">
        <v>33</v>
      </c>
      <c r="B17" s="7" t="s">
        <v>55</v>
      </c>
      <c r="C17" s="7" t="s">
        <v>52</v>
      </c>
      <c r="D17" s="29" t="s">
        <v>56</v>
      </c>
      <c r="E17" s="33" t="s">
        <v>54</v>
      </c>
      <c r="G17" s="11" t="b">
        <f>OR(AND($H17&lt;&gt;$E$5,$I17&lt;&gt;$E$5,$J17&lt;&gt;$E$5,$K17&lt;&gt;$E$5,$L17&lt;&gt;$E$5,$M17&lt;&gt;$E$5,$N17&lt;&gt;$E$5), $D$15=0)</f>
        <v>0</v>
      </c>
      <c r="H17" s="13">
        <v>1</v>
      </c>
      <c r="I17" s="13">
        <v>2</v>
      </c>
      <c r="J17" s="13">
        <v>3</v>
      </c>
      <c r="K17" s="13">
        <v>4</v>
      </c>
      <c r="L17" s="13">
        <v>5</v>
      </c>
      <c r="M17" s="13">
        <v>6</v>
      </c>
    </row>
    <row r="18" spans="1:13" ht="18" customHeight="1" x14ac:dyDescent="0.25">
      <c r="A18" s="11" t="s">
        <v>33</v>
      </c>
      <c r="B18" s="7" t="s">
        <v>57</v>
      </c>
      <c r="C18" s="7" t="s">
        <v>52</v>
      </c>
      <c r="D18" s="29" t="s">
        <v>58</v>
      </c>
      <c r="E18" s="33" t="s">
        <v>54</v>
      </c>
      <c r="G18" s="11" t="b">
        <f>OR(AND($H18&lt;&gt;$E$5,$I18&lt;&gt;$E$5,$J18&lt;&gt;$E$5,$K18&lt;&gt;$E$5,$L18&lt;&gt;$E$5,$M18&lt;&gt;$E$5,$N18&lt;&gt;$E$5), $D$15=0)</f>
        <v>0</v>
      </c>
      <c r="H18" s="13">
        <v>1</v>
      </c>
      <c r="I18" s="13">
        <v>2</v>
      </c>
      <c r="J18" s="13">
        <v>3</v>
      </c>
      <c r="K18" s="13">
        <v>4</v>
      </c>
      <c r="L18" s="13">
        <v>5</v>
      </c>
      <c r="M18" s="13">
        <v>6</v>
      </c>
    </row>
    <row r="19" spans="1:13" ht="18" customHeight="1" x14ac:dyDescent="0.25">
      <c r="A19" s="11" t="s">
        <v>33</v>
      </c>
      <c r="B19" s="7" t="s">
        <v>59</v>
      </c>
      <c r="C19" s="7" t="s">
        <v>60</v>
      </c>
      <c r="D19" s="31" t="s">
        <v>50</v>
      </c>
      <c r="G19" s="11" t="b">
        <f>OR(AND($H19&lt;&gt;$E$5,$I19&lt;&gt;$E$5,$J19&lt;&gt;$E$5,$K19&lt;&gt;$E$5,$L19&lt;&gt;$E$5,$M19&lt;&gt;$E$5,$N19&lt;&gt;$E$5), $D$6="Nee")</f>
        <v>0</v>
      </c>
      <c r="H19" s="13">
        <v>1</v>
      </c>
      <c r="I19" s="13">
        <v>2</v>
      </c>
      <c r="J19" s="13">
        <v>3</v>
      </c>
      <c r="K19" s="13">
        <v>4</v>
      </c>
      <c r="L19" s="13">
        <v>5</v>
      </c>
      <c r="M19" s="13">
        <v>6</v>
      </c>
    </row>
    <row r="20" spans="1:13" ht="18" customHeight="1" x14ac:dyDescent="0.25">
      <c r="A20" s="11" t="s">
        <v>33</v>
      </c>
      <c r="B20" s="7" t="s">
        <v>61</v>
      </c>
      <c r="C20" s="7" t="s">
        <v>52</v>
      </c>
      <c r="D20" s="29" t="s">
        <v>53</v>
      </c>
      <c r="E20" s="33" t="s">
        <v>54</v>
      </c>
      <c r="G20" s="11" t="b">
        <f>OR(AND($H20&lt;&gt;$E$5,$I20&lt;&gt;$E$5,$J20&lt;&gt;$E$5,$K20&lt;&gt;$E$5,$L20&lt;&gt;$E$5,$M20&lt;&gt;$E$5,$N20&lt;&gt;$E$5), $D$6="Nee", $D$19=0)</f>
        <v>0</v>
      </c>
      <c r="H20" s="13">
        <v>1</v>
      </c>
      <c r="I20" s="13">
        <v>2</v>
      </c>
      <c r="J20" s="13">
        <v>3</v>
      </c>
      <c r="K20" s="13">
        <v>4</v>
      </c>
      <c r="L20" s="13">
        <v>5</v>
      </c>
      <c r="M20" s="13">
        <v>6</v>
      </c>
    </row>
    <row r="21" spans="1:13" ht="18" customHeight="1" x14ac:dyDescent="0.25">
      <c r="A21" s="11" t="s">
        <v>33</v>
      </c>
      <c r="B21" s="7" t="s">
        <v>62</v>
      </c>
      <c r="C21" s="7" t="s">
        <v>52</v>
      </c>
      <c r="D21" s="29" t="s">
        <v>56</v>
      </c>
      <c r="E21" s="33" t="s">
        <v>54</v>
      </c>
      <c r="G21" s="11" t="b">
        <f>OR(AND($H21&lt;&gt;$E$5,$I21&lt;&gt;$E$5,$J21&lt;&gt;$E$5,$K21&lt;&gt;$E$5,$L21&lt;&gt;$E$5,$M21&lt;&gt;$E$5,$N21&lt;&gt;$E$5),$D$6="Nee", $D$19=0)</f>
        <v>0</v>
      </c>
      <c r="H21" s="13">
        <v>1</v>
      </c>
      <c r="I21" s="13">
        <v>2</v>
      </c>
      <c r="J21" s="13">
        <v>3</v>
      </c>
      <c r="K21" s="13">
        <v>4</v>
      </c>
      <c r="L21" s="13">
        <v>5</v>
      </c>
      <c r="M21" s="13">
        <v>6</v>
      </c>
    </row>
    <row r="22" spans="1:13" ht="18" customHeight="1" x14ac:dyDescent="0.25">
      <c r="A22" s="11" t="s">
        <v>33</v>
      </c>
      <c r="B22" s="7" t="s">
        <v>63</v>
      </c>
      <c r="C22" s="7" t="s">
        <v>52</v>
      </c>
      <c r="D22" s="29" t="s">
        <v>58</v>
      </c>
      <c r="E22" s="33" t="s">
        <v>54</v>
      </c>
      <c r="G22" s="11" t="b">
        <f>OR(AND($H22&lt;&gt;$E$5,$I22&lt;&gt;$E$5,$J22&lt;&gt;$E$5,$K22&lt;&gt;$E$5,$L22&lt;&gt;$E$5,$M22&lt;&gt;$E$5,$N22&lt;&gt;$E$5),$D$6="Nee", $D$19=0)</f>
        <v>0</v>
      </c>
      <c r="H22" s="13">
        <v>1</v>
      </c>
      <c r="I22" s="13">
        <v>2</v>
      </c>
      <c r="J22" s="13">
        <v>3</v>
      </c>
      <c r="K22" s="13">
        <v>4</v>
      </c>
      <c r="L22" s="13">
        <v>5</v>
      </c>
      <c r="M22" s="13">
        <v>6</v>
      </c>
    </row>
    <row r="23" spans="1:13" ht="18" customHeight="1" x14ac:dyDescent="0.25">
      <c r="A23" s="11" t="s">
        <v>27</v>
      </c>
      <c r="B23" s="7">
        <v>6</v>
      </c>
      <c r="C23" s="7" t="s">
        <v>64</v>
      </c>
      <c r="D23" s="31" t="s">
        <v>50</v>
      </c>
      <c r="G23" s="11" t="b">
        <f>AND($H23&lt;&gt;$E$5,$I23&lt;&gt;$E$5,$J23&lt;&gt;$E$5,$K23&lt;&gt;$E$5,$L23&lt;&gt;$E$5,$M23&lt;&gt;$E$5,$N23&lt;&gt;$E$5)</f>
        <v>0</v>
      </c>
      <c r="I23" s="13">
        <v>2</v>
      </c>
      <c r="J23" s="13">
        <v>3</v>
      </c>
      <c r="K23" s="13">
        <v>4</v>
      </c>
      <c r="L23" s="13">
        <v>5</v>
      </c>
    </row>
    <row r="24" spans="1:13" ht="18" customHeight="1" x14ac:dyDescent="0.25">
      <c r="A24" s="11" t="s">
        <v>33</v>
      </c>
      <c r="B24" s="7" t="s">
        <v>65</v>
      </c>
      <c r="C24" s="7" t="s">
        <v>66</v>
      </c>
      <c r="D24" s="29" t="s">
        <v>67</v>
      </c>
      <c r="G24" s="11" t="b">
        <f>AND($H24&lt;&gt;$E$5,$I24&lt;&gt;$E$5,$J24&lt;&gt;$E$5,$K24&lt;&gt;$E$5,$L24&lt;&gt;$E$5,$M24&lt;&gt;$E$5,$N24&lt;&gt;$E$5)</f>
        <v>0</v>
      </c>
      <c r="H24" s="13">
        <v>1</v>
      </c>
      <c r="I24" s="13">
        <v>2</v>
      </c>
      <c r="J24" s="13">
        <v>3</v>
      </c>
      <c r="K24" s="13">
        <v>4</v>
      </c>
      <c r="L24" s="13">
        <v>5</v>
      </c>
      <c r="M24" s="13">
        <v>6</v>
      </c>
    </row>
    <row r="25" spans="1:13" ht="36" customHeight="1" x14ac:dyDescent="0.25">
      <c r="A25" s="11" t="s">
        <v>33</v>
      </c>
      <c r="B25" s="7" t="s">
        <v>68</v>
      </c>
      <c r="C25" s="7" t="s">
        <v>69</v>
      </c>
      <c r="D25" s="32" t="s">
        <v>70</v>
      </c>
      <c r="G25" s="11" t="b">
        <f>OR(AND($H25&lt;&gt;$E$5,$I25&lt;&gt;$E$5,$J25&lt;&gt;$E$5,$K25&lt;&gt;$E$5,$L25&lt;&gt;$E$5,$M25&lt;&gt;$E$5,$N25&lt;&gt;$E$5), $D$24="Nooit")</f>
        <v>0</v>
      </c>
      <c r="H25" s="13">
        <v>1</v>
      </c>
      <c r="I25" s="13">
        <v>2</v>
      </c>
      <c r="J25" s="13">
        <v>3</v>
      </c>
      <c r="K25" s="13">
        <v>4</v>
      </c>
      <c r="L25" s="13">
        <v>5</v>
      </c>
      <c r="M25" s="13">
        <v>6</v>
      </c>
    </row>
    <row r="26" spans="1:13" ht="27" customHeight="1" x14ac:dyDescent="0.25">
      <c r="A26" s="11" t="s">
        <v>27</v>
      </c>
      <c r="B26" s="7">
        <v>8</v>
      </c>
      <c r="C26" s="7" t="s">
        <v>71</v>
      </c>
      <c r="D26" s="29" t="s">
        <v>67</v>
      </c>
      <c r="G26" s="11" t="b">
        <f t="shared" ref="G26:G38" si="1">AND($H26&lt;&gt;$E$5,$I26&lt;&gt;$E$5,$J26&lt;&gt;$E$5,$K26&lt;&gt;$E$5,$L26&lt;&gt;$E$5,$M26&lt;&gt;$E$5,$N26&lt;&gt;$E$5)</f>
        <v>0</v>
      </c>
      <c r="H26" s="13">
        <v>1</v>
      </c>
      <c r="I26" s="13">
        <v>2</v>
      </c>
      <c r="J26" s="13">
        <v>3</v>
      </c>
      <c r="K26" s="13">
        <v>4</v>
      </c>
      <c r="L26" s="13">
        <v>5</v>
      </c>
      <c r="M26" s="13">
        <v>6</v>
      </c>
    </row>
    <row r="27" spans="1:13" ht="18" customHeight="1" x14ac:dyDescent="0.25">
      <c r="A27" s="11" t="s">
        <v>27</v>
      </c>
      <c r="B27" s="7">
        <v>9</v>
      </c>
      <c r="C27" s="7" t="s">
        <v>72</v>
      </c>
      <c r="G27" s="11" t="b">
        <f t="shared" si="1"/>
        <v>0</v>
      </c>
      <c r="H27" s="13">
        <v>1</v>
      </c>
      <c r="I27" s="13">
        <v>2</v>
      </c>
      <c r="J27" s="13">
        <v>3</v>
      </c>
      <c r="K27" s="13">
        <v>4</v>
      </c>
      <c r="L27" s="13">
        <v>5</v>
      </c>
      <c r="M27" s="13">
        <v>6</v>
      </c>
    </row>
    <row r="28" spans="1:13" ht="18" customHeight="1" x14ac:dyDescent="0.25">
      <c r="A28" s="11" t="s">
        <v>33</v>
      </c>
      <c r="B28" s="7" t="s">
        <v>73</v>
      </c>
      <c r="C28" s="7" t="s">
        <v>74</v>
      </c>
      <c r="D28" s="29" t="s">
        <v>75</v>
      </c>
      <c r="G28" s="11" t="b">
        <f t="shared" si="1"/>
        <v>0</v>
      </c>
      <c r="H28" s="13">
        <v>1</v>
      </c>
      <c r="I28" s="13">
        <v>2</v>
      </c>
      <c r="J28" s="13">
        <v>3</v>
      </c>
      <c r="K28" s="13">
        <v>4</v>
      </c>
      <c r="L28" s="13">
        <v>5</v>
      </c>
      <c r="M28" s="13">
        <v>6</v>
      </c>
    </row>
    <row r="29" spans="1:13" ht="18" customHeight="1" x14ac:dyDescent="0.25">
      <c r="A29" s="11" t="s">
        <v>33</v>
      </c>
      <c r="B29" s="7" t="s">
        <v>76</v>
      </c>
      <c r="C29" s="7" t="s">
        <v>77</v>
      </c>
      <c r="D29" s="29" t="s">
        <v>75</v>
      </c>
      <c r="G29" s="11" t="b">
        <f t="shared" si="1"/>
        <v>0</v>
      </c>
      <c r="H29" s="13">
        <v>1</v>
      </c>
      <c r="I29" s="13">
        <v>2</v>
      </c>
      <c r="J29" s="13">
        <v>3</v>
      </c>
      <c r="K29" s="13">
        <v>4</v>
      </c>
      <c r="L29" s="13">
        <v>5</v>
      </c>
      <c r="M29" s="13">
        <v>6</v>
      </c>
    </row>
    <row r="30" spans="1:13" ht="18" customHeight="1" x14ac:dyDescent="0.25">
      <c r="A30" s="11" t="s">
        <v>33</v>
      </c>
      <c r="B30" s="7" t="s">
        <v>78</v>
      </c>
      <c r="C30" s="7" t="s">
        <v>79</v>
      </c>
      <c r="D30" s="29" t="s">
        <v>75</v>
      </c>
      <c r="G30" s="11" t="b">
        <f t="shared" si="1"/>
        <v>0</v>
      </c>
      <c r="H30" s="13">
        <v>1</v>
      </c>
      <c r="I30" s="13">
        <v>2</v>
      </c>
      <c r="J30" s="13">
        <v>3</v>
      </c>
      <c r="K30" s="13">
        <v>4</v>
      </c>
      <c r="L30" s="13">
        <v>5</v>
      </c>
      <c r="M30" s="13">
        <v>6</v>
      </c>
    </row>
    <row r="31" spans="1:13" ht="18" customHeight="1" x14ac:dyDescent="0.25">
      <c r="A31" s="11" t="s">
        <v>33</v>
      </c>
      <c r="B31" s="7" t="s">
        <v>80</v>
      </c>
      <c r="C31" s="7" t="s">
        <v>81</v>
      </c>
      <c r="D31" s="29" t="s">
        <v>75</v>
      </c>
      <c r="G31" s="11" t="b">
        <f t="shared" si="1"/>
        <v>0</v>
      </c>
      <c r="H31" s="13">
        <v>1</v>
      </c>
      <c r="I31" s="13">
        <v>2</v>
      </c>
      <c r="J31" s="13">
        <v>3</v>
      </c>
      <c r="K31" s="13">
        <v>4</v>
      </c>
      <c r="L31" s="13">
        <v>5</v>
      </c>
      <c r="M31" s="13">
        <v>6</v>
      </c>
    </row>
    <row r="32" spans="1:13" ht="18" customHeight="1" x14ac:dyDescent="0.25">
      <c r="A32" s="11" t="s">
        <v>27</v>
      </c>
      <c r="B32" s="7">
        <v>10</v>
      </c>
      <c r="C32" s="7" t="s">
        <v>82</v>
      </c>
      <c r="G32" s="11" t="b">
        <f t="shared" si="1"/>
        <v>0</v>
      </c>
      <c r="H32" s="13">
        <v>1</v>
      </c>
      <c r="I32" s="13">
        <v>2</v>
      </c>
      <c r="J32" s="13">
        <v>3</v>
      </c>
      <c r="K32" s="13">
        <v>4</v>
      </c>
      <c r="L32" s="13">
        <v>5</v>
      </c>
      <c r="M32" s="13">
        <v>6</v>
      </c>
    </row>
    <row r="33" spans="1:13" ht="18" customHeight="1" x14ac:dyDescent="0.25">
      <c r="A33" s="11" t="s">
        <v>33</v>
      </c>
      <c r="B33" s="7" t="s">
        <v>83</v>
      </c>
      <c r="C33" s="7" t="s">
        <v>74</v>
      </c>
      <c r="D33" s="29" t="s">
        <v>75</v>
      </c>
      <c r="G33" s="11" t="b">
        <f t="shared" si="1"/>
        <v>0</v>
      </c>
      <c r="H33" s="13">
        <v>1</v>
      </c>
      <c r="I33" s="13">
        <v>2</v>
      </c>
      <c r="J33" s="13">
        <v>3</v>
      </c>
      <c r="K33" s="13">
        <v>4</v>
      </c>
      <c r="L33" s="13">
        <v>5</v>
      </c>
      <c r="M33" s="13">
        <v>6</v>
      </c>
    </row>
    <row r="34" spans="1:13" ht="18" customHeight="1" x14ac:dyDescent="0.25">
      <c r="A34" s="11" t="s">
        <v>33</v>
      </c>
      <c r="B34" s="7" t="s">
        <v>84</v>
      </c>
      <c r="C34" s="7" t="s">
        <v>85</v>
      </c>
      <c r="D34" s="29" t="s">
        <v>75</v>
      </c>
      <c r="G34" s="11" t="b">
        <f t="shared" si="1"/>
        <v>0</v>
      </c>
      <c r="H34" s="13">
        <v>1</v>
      </c>
      <c r="I34" s="13">
        <v>2</v>
      </c>
      <c r="J34" s="13">
        <v>3</v>
      </c>
      <c r="K34" s="13">
        <v>4</v>
      </c>
      <c r="L34" s="13">
        <v>5</v>
      </c>
      <c r="M34" s="13">
        <v>6</v>
      </c>
    </row>
    <row r="35" spans="1:13" ht="18" customHeight="1" x14ac:dyDescent="0.25">
      <c r="A35" s="11" t="s">
        <v>33</v>
      </c>
      <c r="B35" s="7" t="s">
        <v>86</v>
      </c>
      <c r="C35" s="7" t="s">
        <v>87</v>
      </c>
      <c r="D35" s="29" t="s">
        <v>75</v>
      </c>
      <c r="G35" s="11" t="b">
        <f t="shared" si="1"/>
        <v>0</v>
      </c>
      <c r="H35" s="13">
        <v>1</v>
      </c>
      <c r="I35" s="13">
        <v>2</v>
      </c>
      <c r="J35" s="13">
        <v>3</v>
      </c>
      <c r="K35" s="13">
        <v>4</v>
      </c>
      <c r="L35" s="13">
        <v>5</v>
      </c>
      <c r="M35" s="13">
        <v>6</v>
      </c>
    </row>
    <row r="36" spans="1:13" ht="18" customHeight="1" x14ac:dyDescent="0.25">
      <c r="A36" s="11" t="s">
        <v>33</v>
      </c>
      <c r="B36" s="7" t="s">
        <v>88</v>
      </c>
      <c r="C36" s="7" t="s">
        <v>81</v>
      </c>
      <c r="D36" s="29" t="s">
        <v>75</v>
      </c>
      <c r="G36" s="11" t="b">
        <f t="shared" si="1"/>
        <v>0</v>
      </c>
      <c r="H36" s="13">
        <v>1</v>
      </c>
      <c r="I36" s="13">
        <v>2</v>
      </c>
      <c r="J36" s="13">
        <v>3</v>
      </c>
      <c r="K36" s="13">
        <v>4</v>
      </c>
      <c r="L36" s="13">
        <v>5</v>
      </c>
      <c r="M36" s="13">
        <v>6</v>
      </c>
    </row>
    <row r="37" spans="1:13" ht="18" customHeight="1" x14ac:dyDescent="0.25">
      <c r="A37" s="11" t="s">
        <v>27</v>
      </c>
      <c r="B37" s="7">
        <v>11</v>
      </c>
      <c r="C37" s="7" t="s">
        <v>89</v>
      </c>
      <c r="D37" s="29" t="s">
        <v>90</v>
      </c>
      <c r="G37" s="11" t="b">
        <f t="shared" si="1"/>
        <v>0</v>
      </c>
      <c r="H37" s="13">
        <v>1</v>
      </c>
      <c r="I37" s="13">
        <v>2</v>
      </c>
      <c r="J37" s="13">
        <v>3</v>
      </c>
      <c r="K37" s="13">
        <v>4</v>
      </c>
      <c r="L37" s="13">
        <v>5</v>
      </c>
      <c r="M37" s="13">
        <v>6</v>
      </c>
    </row>
    <row r="38" spans="1:13" ht="18" customHeight="1" x14ac:dyDescent="0.25">
      <c r="A38" s="11" t="s">
        <v>33</v>
      </c>
      <c r="B38" s="7" t="s">
        <v>91</v>
      </c>
      <c r="C38" s="7" t="s">
        <v>92</v>
      </c>
      <c r="D38" s="34" t="s">
        <v>93</v>
      </c>
      <c r="E38" s="29" t="s">
        <v>94</v>
      </c>
      <c r="G38" s="11" t="b">
        <f t="shared" si="1"/>
        <v>0</v>
      </c>
      <c r="J38" s="13">
        <v>3</v>
      </c>
      <c r="L38" s="13">
        <v>5</v>
      </c>
      <c r="M38" s="13">
        <v>6</v>
      </c>
    </row>
    <row r="39" spans="1:13" ht="18" customHeight="1" x14ac:dyDescent="0.25">
      <c r="A39" s="11" t="s">
        <v>33</v>
      </c>
      <c r="B39" s="7" t="s">
        <v>95</v>
      </c>
      <c r="C39" s="7" t="s">
        <v>96</v>
      </c>
      <c r="D39" s="31" t="s">
        <v>50</v>
      </c>
      <c r="G39" s="11" t="b">
        <f>OR(AND($H39&lt;&gt;$E$5,$I39&lt;&gt;$E$5,$J39&lt;&gt;$E$5,$K39&lt;&gt;$E$5,$L39&lt;&gt;$E$5,$M39&lt;&gt;$E$5,$N39&lt;&gt;$E$5), $D$38="Nee")</f>
        <v>0</v>
      </c>
      <c r="J39" s="13">
        <v>3</v>
      </c>
      <c r="L39" s="13">
        <v>5</v>
      </c>
      <c r="M39" s="13">
        <v>6</v>
      </c>
    </row>
    <row r="40" spans="1:13" ht="18" customHeight="1" x14ac:dyDescent="0.25">
      <c r="A40" s="11" t="s">
        <v>27</v>
      </c>
      <c r="B40" s="7">
        <v>13</v>
      </c>
      <c r="C40" s="7" t="s">
        <v>97</v>
      </c>
      <c r="D40" s="31" t="s">
        <v>50</v>
      </c>
      <c r="G40" s="11" t="b">
        <f>AND($H40&lt;&gt;$E$5,$I40&lt;&gt;$E$5,$J40&lt;&gt;$E$5,$K40&lt;&gt;$E$5,$L40&lt;&gt;$E$5,$M40&lt;&gt;$E$5,$N40&lt;&gt;$E$5)</f>
        <v>0</v>
      </c>
      <c r="J40" s="13">
        <v>3</v>
      </c>
      <c r="L40" s="13">
        <v>5</v>
      </c>
      <c r="M40" s="13">
        <v>6</v>
      </c>
    </row>
    <row r="41" spans="1:13" ht="18" customHeight="1" x14ac:dyDescent="0.25">
      <c r="A41" s="11" t="s">
        <v>27</v>
      </c>
      <c r="B41" s="7">
        <v>14</v>
      </c>
      <c r="C41" s="7" t="s">
        <v>98</v>
      </c>
      <c r="D41" s="31" t="s">
        <v>50</v>
      </c>
      <c r="G41" s="11" t="b">
        <f>AND($H41&lt;&gt;$E$5,$I41&lt;&gt;$E$5,$J41&lt;&gt;$E$5,$K41&lt;&gt;$E$5,$L41&lt;&gt;$E$5,$M41&lt;&gt;$E$5,$N41&lt;&gt;$E$5)</f>
        <v>0</v>
      </c>
      <c r="J41" s="13">
        <v>3</v>
      </c>
      <c r="L41" s="13">
        <v>5</v>
      </c>
      <c r="M41" s="13">
        <v>6</v>
      </c>
    </row>
    <row r="42" spans="1:13" ht="18" customHeight="1" x14ac:dyDescent="0.25">
      <c r="A42" s="11" t="s">
        <v>27</v>
      </c>
      <c r="B42" s="7">
        <v>15</v>
      </c>
      <c r="C42" s="7" t="s">
        <v>99</v>
      </c>
      <c r="D42" s="31" t="s">
        <v>50</v>
      </c>
      <c r="G42" s="11" t="b">
        <f>AND($H42&lt;&gt;$E$5,$I42&lt;&gt;$E$5,$J42&lt;&gt;$E$5,$K42&lt;&gt;$E$5,$L42&lt;&gt;$E$5,$M42&lt;&gt;$E$5,$N42&lt;&gt;$E$5)</f>
        <v>1</v>
      </c>
      <c r="K42" s="13">
        <v>4</v>
      </c>
    </row>
    <row r="43" spans="1:13" ht="18" customHeight="1" x14ac:dyDescent="0.25">
      <c r="A43" s="11" t="s">
        <v>27</v>
      </c>
      <c r="B43" s="7">
        <v>16</v>
      </c>
      <c r="C43" s="7" t="s">
        <v>100</v>
      </c>
      <c r="D43" s="33" t="s">
        <v>101</v>
      </c>
      <c r="G43" s="11" t="b">
        <f>AND($H43&lt;&gt;$E$5,$I43&lt;&gt;$E$5,$J43&lt;&gt;$E$5,$K43&lt;&gt;$E$5,$L43&lt;&gt;$E$5,$M43&lt;&gt;$E$5,$N43&lt;&gt;$E$5)</f>
        <v>0</v>
      </c>
      <c r="H43" s="13">
        <v>1</v>
      </c>
      <c r="I43" s="13">
        <v>2</v>
      </c>
      <c r="J43" s="13">
        <v>3</v>
      </c>
      <c r="K43" s="13">
        <v>4</v>
      </c>
      <c r="L43" s="13">
        <v>5</v>
      </c>
      <c r="M43" s="13">
        <v>6</v>
      </c>
    </row>
    <row r="44" spans="1:13" ht="21" customHeight="1" x14ac:dyDescent="0.25">
      <c r="A44" s="11" t="s">
        <v>25</v>
      </c>
      <c r="B44" s="43" t="s">
        <v>102</v>
      </c>
      <c r="C44" s="44"/>
      <c r="D44" s="45"/>
    </row>
    <row r="45" spans="1:13" ht="18" customHeight="1" x14ac:dyDescent="0.25">
      <c r="A45" s="11" t="s">
        <v>27</v>
      </c>
      <c r="B45" s="7">
        <v>17</v>
      </c>
      <c r="C45" s="7" t="s">
        <v>103</v>
      </c>
      <c r="D45" s="33" t="s">
        <v>101</v>
      </c>
      <c r="G45" s="11" t="b">
        <f>AND($H45&lt;&gt;$E$5,$I45&lt;&gt;$E$5,$J45&lt;&gt;$E$5,$K45&lt;&gt;$E$5,$L45&lt;&gt;$E$5,$M45&lt;&gt;$E$5,$N45&lt;&gt;$E$5)</f>
        <v>0</v>
      </c>
      <c r="H45" s="13">
        <v>1</v>
      </c>
      <c r="I45" s="13">
        <v>2</v>
      </c>
      <c r="J45" s="13">
        <v>3</v>
      </c>
      <c r="K45" s="13">
        <v>4</v>
      </c>
      <c r="L45" s="13">
        <v>5</v>
      </c>
      <c r="M45" s="13">
        <v>6</v>
      </c>
    </row>
    <row r="46" spans="1:13" ht="27" customHeight="1" x14ac:dyDescent="0.25">
      <c r="A46" s="11" t="s">
        <v>27</v>
      </c>
      <c r="B46" s="7">
        <v>18</v>
      </c>
      <c r="C46" s="7" t="s">
        <v>104</v>
      </c>
      <c r="D46" s="33" t="s">
        <v>101</v>
      </c>
      <c r="G46" s="11" t="b">
        <f>OR(AND($H46&lt;&gt;$E$5,$I46&lt;&gt;$E$5,$J46&lt;&gt;$E$5,$K46&lt;&gt;$E$5,$L46&lt;&gt;$E$5,$M46&lt;&gt;$E$5,$N46&lt;&gt;$E$5), $D$6="Nee")</f>
        <v>0</v>
      </c>
      <c r="H46" s="13">
        <v>1</v>
      </c>
      <c r="I46" s="13">
        <v>2</v>
      </c>
      <c r="J46" s="13">
        <v>3</v>
      </c>
      <c r="K46" s="13">
        <v>4</v>
      </c>
      <c r="L46" s="13">
        <v>5</v>
      </c>
      <c r="M46" s="13">
        <v>6</v>
      </c>
    </row>
    <row r="47" spans="1:13" ht="18" customHeight="1" x14ac:dyDescent="0.25">
      <c r="A47" s="11" t="s">
        <v>27</v>
      </c>
      <c r="B47" s="7">
        <v>19</v>
      </c>
      <c r="C47" s="7" t="s">
        <v>105</v>
      </c>
      <c r="D47" s="33" t="s">
        <v>101</v>
      </c>
      <c r="G47" s="11" t="b">
        <f>OR(AND($H47&lt;&gt;$E$5,$I47&lt;&gt;$E$5,$J47&lt;&gt;$E$5,$K47&lt;&gt;$E$5,$L47&lt;&gt;$E$5,$M47&lt;&gt;$E$5,$N47&lt;&gt;$E$5), $D$6="Nee")</f>
        <v>0</v>
      </c>
      <c r="H47" s="13">
        <v>1</v>
      </c>
      <c r="I47" s="13">
        <v>2</v>
      </c>
      <c r="J47" s="13">
        <v>3</v>
      </c>
      <c r="K47" s="13">
        <v>4</v>
      </c>
      <c r="L47" s="13">
        <v>5</v>
      </c>
      <c r="M47" s="13">
        <v>6</v>
      </c>
    </row>
    <row r="48" spans="1:13" ht="27" customHeight="1" x14ac:dyDescent="0.25">
      <c r="A48" s="11" t="s">
        <v>27</v>
      </c>
      <c r="B48" s="7">
        <v>20</v>
      </c>
      <c r="C48" s="7" t="s">
        <v>106</v>
      </c>
      <c r="G48" s="11" t="b">
        <f t="shared" ref="G48:G66" si="2">AND($H48&lt;&gt;$E$5,$I48&lt;&gt;$E$5,$J48&lt;&gt;$E$5,$K48&lt;&gt;$E$5,$L48&lt;&gt;$E$5,$M48&lt;&gt;$E$5,$N48&lt;&gt;$E$5)</f>
        <v>0</v>
      </c>
      <c r="H48" s="13">
        <v>1</v>
      </c>
      <c r="I48" s="13">
        <v>2</v>
      </c>
      <c r="J48" s="13">
        <v>3</v>
      </c>
      <c r="K48" s="13">
        <v>4</v>
      </c>
      <c r="L48" s="13">
        <v>5</v>
      </c>
      <c r="M48" s="13">
        <v>6</v>
      </c>
    </row>
    <row r="49" spans="1:13" ht="18" customHeight="1" x14ac:dyDescent="0.25">
      <c r="A49" s="11" t="s">
        <v>33</v>
      </c>
      <c r="B49" s="7" t="s">
        <v>107</v>
      </c>
      <c r="C49" s="7" t="s">
        <v>108</v>
      </c>
      <c r="D49" s="29" t="s">
        <v>67</v>
      </c>
      <c r="G49" s="11" t="b">
        <f t="shared" si="2"/>
        <v>0</v>
      </c>
      <c r="H49" s="13">
        <v>1</v>
      </c>
      <c r="I49" s="13">
        <v>2</v>
      </c>
      <c r="J49" s="13">
        <v>3</v>
      </c>
      <c r="K49" s="13">
        <v>4</v>
      </c>
      <c r="L49" s="13">
        <v>5</v>
      </c>
      <c r="M49" s="13">
        <v>6</v>
      </c>
    </row>
    <row r="50" spans="1:13" ht="18" customHeight="1" x14ac:dyDescent="0.25">
      <c r="A50" s="11" t="s">
        <v>33</v>
      </c>
      <c r="B50" s="7" t="s">
        <v>109</v>
      </c>
      <c r="C50" s="7" t="s">
        <v>110</v>
      </c>
      <c r="D50" s="29" t="s">
        <v>67</v>
      </c>
      <c r="G50" s="11" t="b">
        <f t="shared" si="2"/>
        <v>0</v>
      </c>
      <c r="H50" s="13">
        <v>1</v>
      </c>
      <c r="I50" s="13">
        <v>2</v>
      </c>
      <c r="J50" s="13">
        <v>3</v>
      </c>
      <c r="K50" s="13">
        <v>4</v>
      </c>
      <c r="L50" s="13">
        <v>5</v>
      </c>
      <c r="M50" s="13">
        <v>6</v>
      </c>
    </row>
    <row r="51" spans="1:13" ht="18" customHeight="1" x14ac:dyDescent="0.25">
      <c r="A51" s="11" t="s">
        <v>33</v>
      </c>
      <c r="B51" s="7" t="s">
        <v>111</v>
      </c>
      <c r="C51" s="7" t="s">
        <v>112</v>
      </c>
      <c r="D51" s="29" t="s">
        <v>67</v>
      </c>
      <c r="G51" s="11" t="b">
        <f t="shared" si="2"/>
        <v>0</v>
      </c>
      <c r="H51" s="13">
        <v>1</v>
      </c>
      <c r="I51" s="13">
        <v>2</v>
      </c>
      <c r="J51" s="13">
        <v>3</v>
      </c>
      <c r="K51" s="13">
        <v>4</v>
      </c>
      <c r="L51" s="13">
        <v>5</v>
      </c>
      <c r="M51" s="13">
        <v>6</v>
      </c>
    </row>
    <row r="52" spans="1:13" ht="18" customHeight="1" x14ac:dyDescent="0.25">
      <c r="A52" s="11" t="s">
        <v>33</v>
      </c>
      <c r="B52" s="7" t="s">
        <v>113</v>
      </c>
      <c r="C52" s="7" t="s">
        <v>114</v>
      </c>
      <c r="D52" s="29" t="s">
        <v>67</v>
      </c>
      <c r="G52" s="11" t="b">
        <f t="shared" si="2"/>
        <v>0</v>
      </c>
      <c r="H52" s="13">
        <v>1</v>
      </c>
      <c r="I52" s="13">
        <v>2</v>
      </c>
      <c r="J52" s="13">
        <v>3</v>
      </c>
      <c r="K52" s="13">
        <v>4</v>
      </c>
      <c r="L52" s="13">
        <v>5</v>
      </c>
      <c r="M52" s="13">
        <v>6</v>
      </c>
    </row>
    <row r="53" spans="1:13" ht="18" customHeight="1" x14ac:dyDescent="0.25">
      <c r="A53" s="11" t="s">
        <v>33</v>
      </c>
      <c r="B53" s="7" t="s">
        <v>115</v>
      </c>
      <c r="C53" s="7" t="s">
        <v>116</v>
      </c>
      <c r="D53" s="29" t="s">
        <v>67</v>
      </c>
      <c r="G53" s="11" t="b">
        <f t="shared" si="2"/>
        <v>0</v>
      </c>
      <c r="H53" s="13">
        <v>1</v>
      </c>
      <c r="I53" s="13">
        <v>2</v>
      </c>
      <c r="J53" s="13">
        <v>3</v>
      </c>
      <c r="K53" s="13">
        <v>4</v>
      </c>
      <c r="L53" s="13">
        <v>5</v>
      </c>
      <c r="M53" s="13">
        <v>6</v>
      </c>
    </row>
    <row r="54" spans="1:13" ht="18" customHeight="1" x14ac:dyDescent="0.25">
      <c r="A54" s="11" t="s">
        <v>27</v>
      </c>
      <c r="B54" s="7">
        <v>21</v>
      </c>
      <c r="C54" s="7" t="s">
        <v>117</v>
      </c>
      <c r="G54" s="11" t="b">
        <f t="shared" si="2"/>
        <v>0</v>
      </c>
      <c r="H54" s="13">
        <v>1</v>
      </c>
      <c r="I54" s="13">
        <v>2</v>
      </c>
      <c r="J54" s="13">
        <v>3</v>
      </c>
      <c r="K54" s="13">
        <v>4</v>
      </c>
      <c r="L54" s="13">
        <v>5</v>
      </c>
      <c r="M54" s="13">
        <v>6</v>
      </c>
    </row>
    <row r="55" spans="1:13" ht="18" customHeight="1" x14ac:dyDescent="0.25">
      <c r="A55" s="11" t="s">
        <v>33</v>
      </c>
      <c r="B55" s="7" t="s">
        <v>118</v>
      </c>
      <c r="C55" s="7" t="s">
        <v>119</v>
      </c>
      <c r="D55" s="29" t="s">
        <v>90</v>
      </c>
      <c r="G55" s="11" t="b">
        <f t="shared" si="2"/>
        <v>0</v>
      </c>
      <c r="H55" s="13">
        <v>1</v>
      </c>
      <c r="I55" s="13">
        <v>2</v>
      </c>
      <c r="J55" s="13">
        <v>3</v>
      </c>
      <c r="K55" s="13">
        <v>4</v>
      </c>
      <c r="L55" s="13">
        <v>5</v>
      </c>
      <c r="M55" s="13">
        <v>6</v>
      </c>
    </row>
    <row r="56" spans="1:13" ht="18" customHeight="1" x14ac:dyDescent="0.25">
      <c r="A56" s="11" t="s">
        <v>33</v>
      </c>
      <c r="B56" s="7" t="s">
        <v>120</v>
      </c>
      <c r="C56" s="7" t="s">
        <v>121</v>
      </c>
      <c r="D56" s="29" t="s">
        <v>90</v>
      </c>
      <c r="G56" s="11" t="b">
        <f t="shared" si="2"/>
        <v>0</v>
      </c>
      <c r="H56" s="13">
        <v>1</v>
      </c>
      <c r="I56" s="13">
        <v>2</v>
      </c>
      <c r="J56" s="13">
        <v>3</v>
      </c>
      <c r="K56" s="13">
        <v>4</v>
      </c>
      <c r="L56" s="13">
        <v>5</v>
      </c>
      <c r="M56" s="13">
        <v>6</v>
      </c>
    </row>
    <row r="57" spans="1:13" ht="27" customHeight="1" x14ac:dyDescent="0.25">
      <c r="A57" s="11" t="s">
        <v>33</v>
      </c>
      <c r="B57" s="7" t="s">
        <v>122</v>
      </c>
      <c r="C57" s="7" t="s">
        <v>123</v>
      </c>
      <c r="D57" s="29" t="s">
        <v>67</v>
      </c>
      <c r="G57" s="11" t="b">
        <f t="shared" si="2"/>
        <v>0</v>
      </c>
      <c r="H57" s="13">
        <v>1</v>
      </c>
      <c r="I57" s="13">
        <v>2</v>
      </c>
      <c r="J57" s="13">
        <v>3</v>
      </c>
      <c r="K57" s="13">
        <v>4</v>
      </c>
      <c r="L57" s="13">
        <v>5</v>
      </c>
      <c r="M57" s="13">
        <v>6</v>
      </c>
    </row>
    <row r="58" spans="1:13" ht="18" customHeight="1" x14ac:dyDescent="0.25">
      <c r="A58" s="11" t="s">
        <v>27</v>
      </c>
      <c r="B58" s="7">
        <v>22</v>
      </c>
      <c r="C58" s="7" t="s">
        <v>124</v>
      </c>
      <c r="G58" s="11" t="b">
        <f t="shared" si="2"/>
        <v>0</v>
      </c>
      <c r="H58" s="13">
        <v>1</v>
      </c>
      <c r="I58" s="13">
        <v>2</v>
      </c>
      <c r="J58" s="13">
        <v>3</v>
      </c>
      <c r="K58" s="13">
        <v>4</v>
      </c>
      <c r="L58" s="13">
        <v>5</v>
      </c>
      <c r="M58" s="13">
        <v>6</v>
      </c>
    </row>
    <row r="59" spans="1:13" ht="27" customHeight="1" x14ac:dyDescent="0.25">
      <c r="A59" s="11" t="s">
        <v>33</v>
      </c>
      <c r="B59" s="7" t="s">
        <v>125</v>
      </c>
      <c r="C59" s="7" t="s">
        <v>126</v>
      </c>
      <c r="D59" s="29" t="s">
        <v>67</v>
      </c>
      <c r="G59" s="11" t="b">
        <f t="shared" si="2"/>
        <v>0</v>
      </c>
      <c r="H59" s="13">
        <v>1</v>
      </c>
      <c r="I59" s="13">
        <v>2</v>
      </c>
      <c r="J59" s="13">
        <v>3</v>
      </c>
      <c r="K59" s="13">
        <v>4</v>
      </c>
      <c r="L59" s="13">
        <v>5</v>
      </c>
      <c r="M59" s="13">
        <v>6</v>
      </c>
    </row>
    <row r="60" spans="1:13" ht="27" customHeight="1" x14ac:dyDescent="0.25">
      <c r="A60" s="11" t="s">
        <v>33</v>
      </c>
      <c r="B60" s="7" t="s">
        <v>127</v>
      </c>
      <c r="C60" s="7" t="s">
        <v>128</v>
      </c>
      <c r="D60" s="29" t="s">
        <v>67</v>
      </c>
      <c r="G60" s="11" t="b">
        <f t="shared" si="2"/>
        <v>0</v>
      </c>
      <c r="H60" s="13">
        <v>1</v>
      </c>
      <c r="I60" s="13">
        <v>2</v>
      </c>
      <c r="J60" s="13">
        <v>3</v>
      </c>
      <c r="K60" s="13">
        <v>4</v>
      </c>
      <c r="L60" s="13">
        <v>5</v>
      </c>
      <c r="M60" s="13">
        <v>6</v>
      </c>
    </row>
    <row r="61" spans="1:13" ht="27" customHeight="1" x14ac:dyDescent="0.25">
      <c r="B61" s="7">
        <v>23</v>
      </c>
      <c r="C61" s="7" t="s">
        <v>129</v>
      </c>
      <c r="D61" s="29" t="s">
        <v>90</v>
      </c>
      <c r="G61" s="11" t="b">
        <f t="shared" si="2"/>
        <v>0</v>
      </c>
      <c r="H61" s="13">
        <v>1</v>
      </c>
      <c r="I61" s="13">
        <v>2</v>
      </c>
      <c r="J61" s="13">
        <v>3</v>
      </c>
      <c r="K61" s="13">
        <v>4</v>
      </c>
      <c r="L61" s="13">
        <v>5</v>
      </c>
      <c r="M61" s="13">
        <v>6</v>
      </c>
    </row>
    <row r="62" spans="1:13" ht="18" customHeight="1" x14ac:dyDescent="0.25">
      <c r="A62" s="11" t="s">
        <v>27</v>
      </c>
      <c r="B62" s="7">
        <v>24</v>
      </c>
      <c r="C62" s="7" t="s">
        <v>130</v>
      </c>
      <c r="G62" s="11" t="b">
        <f t="shared" si="2"/>
        <v>0</v>
      </c>
      <c r="H62" s="13">
        <v>1</v>
      </c>
      <c r="I62" s="13">
        <v>2</v>
      </c>
      <c r="J62" s="13">
        <v>3</v>
      </c>
      <c r="K62" s="13">
        <v>4</v>
      </c>
      <c r="L62" s="13">
        <v>5</v>
      </c>
      <c r="M62" s="13">
        <v>6</v>
      </c>
    </row>
    <row r="63" spans="1:13" ht="18" customHeight="1" x14ac:dyDescent="0.25">
      <c r="A63" s="11" t="s">
        <v>33</v>
      </c>
      <c r="B63" s="7" t="s">
        <v>131</v>
      </c>
      <c r="C63" s="7" t="s">
        <v>132</v>
      </c>
      <c r="D63" s="29" t="s">
        <v>67</v>
      </c>
      <c r="G63" s="11" t="b">
        <f t="shared" si="2"/>
        <v>0</v>
      </c>
      <c r="H63" s="13">
        <v>1</v>
      </c>
      <c r="I63" s="13">
        <v>2</v>
      </c>
      <c r="J63" s="13">
        <v>3</v>
      </c>
      <c r="K63" s="13">
        <v>4</v>
      </c>
      <c r="L63" s="13">
        <v>5</v>
      </c>
      <c r="M63" s="13">
        <v>6</v>
      </c>
    </row>
    <row r="64" spans="1:13" ht="18" customHeight="1" x14ac:dyDescent="0.25">
      <c r="A64" s="11" t="s">
        <v>33</v>
      </c>
      <c r="B64" s="7" t="s">
        <v>133</v>
      </c>
      <c r="C64" s="7" t="s">
        <v>134</v>
      </c>
      <c r="D64" s="29" t="s">
        <v>67</v>
      </c>
      <c r="G64" s="11" t="b">
        <f t="shared" si="2"/>
        <v>0</v>
      </c>
      <c r="H64" s="13">
        <v>1</v>
      </c>
      <c r="I64" s="13">
        <v>2</v>
      </c>
      <c r="J64" s="13">
        <v>3</v>
      </c>
      <c r="K64" s="13">
        <v>4</v>
      </c>
      <c r="L64" s="13">
        <v>5</v>
      </c>
      <c r="M64" s="13">
        <v>6</v>
      </c>
    </row>
    <row r="65" spans="1:13" ht="18" customHeight="1" x14ac:dyDescent="0.25">
      <c r="A65" s="11" t="s">
        <v>33</v>
      </c>
      <c r="B65" s="7" t="s">
        <v>135</v>
      </c>
      <c r="C65" s="7" t="s">
        <v>136</v>
      </c>
      <c r="D65" s="29" t="s">
        <v>67</v>
      </c>
      <c r="G65" s="11" t="b">
        <f t="shared" si="2"/>
        <v>0</v>
      </c>
      <c r="H65" s="13">
        <v>1</v>
      </c>
      <c r="I65" s="13">
        <v>2</v>
      </c>
      <c r="J65" s="13">
        <v>3</v>
      </c>
      <c r="K65" s="13">
        <v>4</v>
      </c>
      <c r="L65" s="13">
        <v>5</v>
      </c>
      <c r="M65" s="13">
        <v>6</v>
      </c>
    </row>
    <row r="66" spans="1:13" ht="27" customHeight="1" x14ac:dyDescent="0.25">
      <c r="A66" s="11" t="s">
        <v>33</v>
      </c>
      <c r="B66" s="7" t="s">
        <v>137</v>
      </c>
      <c r="C66" s="7" t="s">
        <v>138</v>
      </c>
      <c r="D66" s="29" t="s">
        <v>67</v>
      </c>
      <c r="G66" s="11" t="b">
        <f t="shared" si="2"/>
        <v>0</v>
      </c>
      <c r="H66" s="13">
        <v>1</v>
      </c>
      <c r="I66" s="13">
        <v>2</v>
      </c>
      <c r="J66" s="13">
        <v>3</v>
      </c>
      <c r="K66" s="13">
        <v>4</v>
      </c>
      <c r="L66" s="13">
        <v>5</v>
      </c>
      <c r="M66" s="13">
        <v>6</v>
      </c>
    </row>
    <row r="67" spans="1:13" ht="21" customHeight="1" x14ac:dyDescent="0.25">
      <c r="A67" s="11" t="s">
        <v>25</v>
      </c>
      <c r="B67" s="43" t="s">
        <v>139</v>
      </c>
      <c r="C67" s="44"/>
      <c r="D67" s="45"/>
    </row>
    <row r="68" spans="1:13" ht="18" customHeight="1" x14ac:dyDescent="0.25">
      <c r="A68" s="11" t="s">
        <v>27</v>
      </c>
      <c r="B68" s="7">
        <v>25</v>
      </c>
      <c r="C68" s="7" t="s">
        <v>140</v>
      </c>
      <c r="D68" s="29" t="s">
        <v>90</v>
      </c>
      <c r="G68" s="11" t="b">
        <f t="shared" ref="G68:G76" si="3">AND($H68&lt;&gt;$E$5,$I68&lt;&gt;$E$5,$J68&lt;&gt;$E$5,$K68&lt;&gt;$E$5,$L68&lt;&gt;$E$5,$M68&lt;&gt;$E$5,$N68&lt;&gt;$E$5)</f>
        <v>0</v>
      </c>
      <c r="H68" s="13">
        <v>1</v>
      </c>
      <c r="I68" s="13">
        <v>2</v>
      </c>
      <c r="J68" s="13">
        <v>3</v>
      </c>
      <c r="K68" s="13">
        <v>4</v>
      </c>
      <c r="L68" s="13">
        <v>5</v>
      </c>
      <c r="M68" s="13">
        <v>6</v>
      </c>
    </row>
    <row r="69" spans="1:13" ht="27" customHeight="1" x14ac:dyDescent="0.25">
      <c r="A69" s="11" t="s">
        <v>33</v>
      </c>
      <c r="B69" s="7" t="s">
        <v>141</v>
      </c>
      <c r="C69" s="7" t="s">
        <v>142</v>
      </c>
      <c r="D69" s="30" t="s">
        <v>101</v>
      </c>
      <c r="G69" s="11" t="b">
        <f t="shared" si="3"/>
        <v>0</v>
      </c>
      <c r="H69" s="13">
        <v>1</v>
      </c>
      <c r="I69" s="13">
        <v>2</v>
      </c>
      <c r="J69" s="13">
        <v>3</v>
      </c>
      <c r="K69" s="13">
        <v>4</v>
      </c>
      <c r="L69" s="13">
        <v>5</v>
      </c>
      <c r="M69" s="13">
        <v>6</v>
      </c>
    </row>
    <row r="70" spans="1:13" ht="18" customHeight="1" x14ac:dyDescent="0.25">
      <c r="A70" s="11" t="s">
        <v>33</v>
      </c>
      <c r="B70" s="7" t="s">
        <v>143</v>
      </c>
      <c r="C70" s="7" t="s">
        <v>144</v>
      </c>
      <c r="D70" s="30" t="s">
        <v>101</v>
      </c>
      <c r="G70" s="11" t="b">
        <f t="shared" si="3"/>
        <v>0</v>
      </c>
      <c r="H70" s="13">
        <v>1</v>
      </c>
      <c r="I70" s="13">
        <v>2</v>
      </c>
      <c r="J70" s="13">
        <v>3</v>
      </c>
      <c r="K70" s="13">
        <v>4</v>
      </c>
      <c r="L70" s="13">
        <v>5</v>
      </c>
      <c r="M70" s="13">
        <v>6</v>
      </c>
    </row>
    <row r="71" spans="1:13" ht="27" customHeight="1" x14ac:dyDescent="0.25">
      <c r="A71" s="11" t="s">
        <v>27</v>
      </c>
      <c r="B71" s="7">
        <v>27</v>
      </c>
      <c r="C71" s="7" t="s">
        <v>145</v>
      </c>
      <c r="D71" s="29" t="s">
        <v>90</v>
      </c>
      <c r="G71" s="11" t="b">
        <f t="shared" si="3"/>
        <v>0</v>
      </c>
      <c r="H71" s="13">
        <v>1</v>
      </c>
      <c r="I71" s="13">
        <v>2</v>
      </c>
      <c r="J71" s="13">
        <v>3</v>
      </c>
      <c r="K71" s="13">
        <v>4</v>
      </c>
      <c r="L71" s="13">
        <v>5</v>
      </c>
      <c r="M71" s="13">
        <v>6</v>
      </c>
    </row>
    <row r="72" spans="1:13" ht="18" customHeight="1" x14ac:dyDescent="0.25">
      <c r="A72" s="11" t="s">
        <v>27</v>
      </c>
      <c r="B72" s="7">
        <v>28</v>
      </c>
      <c r="C72" s="7" t="s">
        <v>146</v>
      </c>
      <c r="D72" s="31" t="s">
        <v>50</v>
      </c>
      <c r="G72" s="11" t="b">
        <f t="shared" si="3"/>
        <v>0</v>
      </c>
      <c r="H72" s="13">
        <v>1</v>
      </c>
      <c r="I72" s="13">
        <v>2</v>
      </c>
      <c r="J72" s="13">
        <v>3</v>
      </c>
      <c r="K72" s="13">
        <v>4</v>
      </c>
      <c r="L72" s="13">
        <v>5</v>
      </c>
      <c r="M72" s="13">
        <v>6</v>
      </c>
    </row>
    <row r="73" spans="1:13" ht="18" customHeight="1" x14ac:dyDescent="0.25">
      <c r="A73" s="11" t="s">
        <v>27</v>
      </c>
      <c r="B73" s="7">
        <v>29</v>
      </c>
      <c r="C73" s="7" t="s">
        <v>147</v>
      </c>
      <c r="G73" s="11" t="b">
        <f t="shared" si="3"/>
        <v>0</v>
      </c>
      <c r="H73" s="13">
        <v>1</v>
      </c>
      <c r="I73" s="13">
        <v>2</v>
      </c>
      <c r="J73" s="13">
        <v>3</v>
      </c>
      <c r="K73" s="13">
        <v>4</v>
      </c>
      <c r="L73" s="13">
        <v>5</v>
      </c>
      <c r="M73" s="13">
        <v>6</v>
      </c>
    </row>
    <row r="74" spans="1:13" ht="18" customHeight="1" x14ac:dyDescent="0.25">
      <c r="A74" s="11" t="s">
        <v>33</v>
      </c>
      <c r="B74" s="7" t="s">
        <v>148</v>
      </c>
      <c r="C74" s="7" t="s">
        <v>149</v>
      </c>
      <c r="D74" s="29" t="s">
        <v>90</v>
      </c>
      <c r="G74" s="11" t="b">
        <f t="shared" si="3"/>
        <v>0</v>
      </c>
      <c r="H74" s="13">
        <v>1</v>
      </c>
      <c r="I74" s="13">
        <v>2</v>
      </c>
      <c r="J74" s="13">
        <v>3</v>
      </c>
      <c r="K74" s="13">
        <v>4</v>
      </c>
      <c r="L74" s="13">
        <v>5</v>
      </c>
      <c r="M74" s="13">
        <v>6</v>
      </c>
    </row>
    <row r="75" spans="1:13" ht="18" customHeight="1" x14ac:dyDescent="0.25">
      <c r="A75" s="11" t="s">
        <v>33</v>
      </c>
      <c r="B75" s="7" t="s">
        <v>150</v>
      </c>
      <c r="C75" s="7" t="s">
        <v>151</v>
      </c>
      <c r="D75" s="29" t="s">
        <v>90</v>
      </c>
      <c r="G75" s="11" t="b">
        <f t="shared" si="3"/>
        <v>0</v>
      </c>
      <c r="H75" s="13">
        <v>1</v>
      </c>
      <c r="I75" s="13">
        <v>2</v>
      </c>
      <c r="J75" s="13">
        <v>3</v>
      </c>
      <c r="K75" s="13">
        <v>4</v>
      </c>
      <c r="L75" s="13">
        <v>5</v>
      </c>
      <c r="M75" s="13">
        <v>6</v>
      </c>
    </row>
    <row r="76" spans="1:13" ht="18" customHeight="1" x14ac:dyDescent="0.25">
      <c r="A76" s="11" t="s">
        <v>33</v>
      </c>
      <c r="B76" s="7" t="s">
        <v>152</v>
      </c>
      <c r="C76" s="7" t="s">
        <v>153</v>
      </c>
      <c r="D76" s="29" t="s">
        <v>90</v>
      </c>
      <c r="G76" s="11" t="b">
        <f t="shared" si="3"/>
        <v>0</v>
      </c>
      <c r="H76" s="13">
        <v>1</v>
      </c>
      <c r="I76" s="13">
        <v>2</v>
      </c>
      <c r="J76" s="13">
        <v>3</v>
      </c>
      <c r="K76" s="13">
        <v>4</v>
      </c>
      <c r="L76" s="13">
        <v>5</v>
      </c>
      <c r="M76" s="13">
        <v>6</v>
      </c>
    </row>
    <row r="77" spans="1:13" ht="18" customHeight="1" x14ac:dyDescent="0.25">
      <c r="A77" s="11" t="s">
        <v>154</v>
      </c>
      <c r="B77" s="7" t="s">
        <v>155</v>
      </c>
      <c r="C77" s="7" t="s">
        <v>156</v>
      </c>
      <c r="D77" s="29" t="s">
        <v>90</v>
      </c>
      <c r="G77" s="11" t="b">
        <f>OR(AND($H77&lt;&gt;$E$5,$I77&lt;&gt;$E$5,$J77&lt;&gt;$E$5,$K77&lt;&gt;$E$5,$L77&lt;&gt;$E$5,$M77&lt;&gt;$E$5,$N77&lt;&gt;$E$5),$D$76="Nee")</f>
        <v>0</v>
      </c>
      <c r="H77" s="13">
        <v>1</v>
      </c>
      <c r="I77" s="13">
        <v>2</v>
      </c>
      <c r="J77" s="13">
        <v>3</v>
      </c>
      <c r="K77" s="13">
        <v>4</v>
      </c>
      <c r="L77" s="13">
        <v>5</v>
      </c>
      <c r="M77" s="13">
        <v>6</v>
      </c>
    </row>
    <row r="78" spans="1:13" ht="18" customHeight="1" x14ac:dyDescent="0.25">
      <c r="A78" s="11" t="s">
        <v>154</v>
      </c>
      <c r="B78" s="7" t="s">
        <v>157</v>
      </c>
      <c r="C78" s="7" t="s">
        <v>158</v>
      </c>
      <c r="D78" s="29" t="s">
        <v>90</v>
      </c>
      <c r="G78" s="11" t="b">
        <f>OR(AND($H78&lt;&gt;$E$5,$I78&lt;&gt;$E$5,$J78&lt;&gt;$E$5,$K78&lt;&gt;$E$5,$L78&lt;&gt;$E$5,$M78&lt;&gt;$E$5,$N78&lt;&gt;$E$5),$D$76="Nee")</f>
        <v>0</v>
      </c>
      <c r="H78" s="13">
        <v>1</v>
      </c>
      <c r="I78" s="13">
        <v>2</v>
      </c>
      <c r="J78" s="13">
        <v>3</v>
      </c>
      <c r="K78" s="13">
        <v>4</v>
      </c>
      <c r="L78" s="13">
        <v>5</v>
      </c>
      <c r="M78" s="13">
        <v>6</v>
      </c>
    </row>
    <row r="79" spans="1:13" ht="18" customHeight="1" x14ac:dyDescent="0.25">
      <c r="A79" s="11" t="s">
        <v>154</v>
      </c>
      <c r="B79" s="7" t="s">
        <v>159</v>
      </c>
      <c r="C79" s="7" t="s">
        <v>160</v>
      </c>
      <c r="D79" s="29" t="s">
        <v>90</v>
      </c>
      <c r="G79" s="11" t="b">
        <f>OR(AND($H79&lt;&gt;$E$5,$I79&lt;&gt;$E$5,$J79&lt;&gt;$E$5,$K79&lt;&gt;$E$5,$L79&lt;&gt;$E$5,$M79&lt;&gt;$E$5,$N79&lt;&gt;$E$5),$D$76="Nee")</f>
        <v>0</v>
      </c>
      <c r="H79" s="13">
        <v>1</v>
      </c>
      <c r="I79" s="13">
        <v>2</v>
      </c>
      <c r="J79" s="13">
        <v>3</v>
      </c>
      <c r="K79" s="13">
        <v>4</v>
      </c>
      <c r="L79" s="13">
        <v>5</v>
      </c>
      <c r="M79" s="13">
        <v>6</v>
      </c>
    </row>
    <row r="80" spans="1:13" ht="18" customHeight="1" x14ac:dyDescent="0.25">
      <c r="A80" s="11" t="s">
        <v>154</v>
      </c>
      <c r="B80" s="7" t="s">
        <v>161</v>
      </c>
      <c r="C80" s="7" t="s">
        <v>162</v>
      </c>
      <c r="D80" s="29" t="s">
        <v>90</v>
      </c>
      <c r="G80" s="11" t="b">
        <f>OR(AND($H80&lt;&gt;$E$5,$I80&lt;&gt;$E$5,$J80&lt;&gt;$E$5,$K80&lt;&gt;$E$5,$L80&lt;&gt;$E$5,$M80&lt;&gt;$E$5,$N80&lt;&gt;$E$5),$D$76="Nee")</f>
        <v>0</v>
      </c>
      <c r="H80" s="13">
        <v>1</v>
      </c>
      <c r="I80" s="13">
        <v>2</v>
      </c>
      <c r="J80" s="13">
        <v>3</v>
      </c>
      <c r="K80" s="13">
        <v>4</v>
      </c>
      <c r="L80" s="13">
        <v>5</v>
      </c>
      <c r="M80" s="13">
        <v>6</v>
      </c>
    </row>
    <row r="81" spans="1:13" ht="18" customHeight="1" x14ac:dyDescent="0.25">
      <c r="A81" s="11" t="s">
        <v>154</v>
      </c>
      <c r="B81" s="7" t="s">
        <v>163</v>
      </c>
      <c r="C81" s="7" t="s">
        <v>164</v>
      </c>
      <c r="D81" s="29" t="s">
        <v>90</v>
      </c>
      <c r="G81" s="11" t="b">
        <f>OR(AND($H81&lt;&gt;$E$5,$I81&lt;&gt;$E$5,$J81&lt;&gt;$E$5,$K81&lt;&gt;$E$5,$L81&lt;&gt;$E$5,$M81&lt;&gt;$E$5,$N81&lt;&gt;$E$5),$D$76="Nee")</f>
        <v>0</v>
      </c>
      <c r="H81" s="13">
        <v>1</v>
      </c>
      <c r="I81" s="13">
        <v>2</v>
      </c>
      <c r="J81" s="13">
        <v>3</v>
      </c>
      <c r="K81" s="13">
        <v>4</v>
      </c>
      <c r="L81" s="13">
        <v>5</v>
      </c>
      <c r="M81" s="13">
        <v>6</v>
      </c>
    </row>
    <row r="82" spans="1:13" ht="18" customHeight="1" x14ac:dyDescent="0.25">
      <c r="A82" s="11" t="s">
        <v>33</v>
      </c>
      <c r="B82" s="7" t="s">
        <v>165</v>
      </c>
      <c r="C82" s="7" t="s">
        <v>166</v>
      </c>
      <c r="D82" s="29" t="s">
        <v>90</v>
      </c>
      <c r="G82" s="11" t="b">
        <f>AND($H82&lt;&gt;$E$5,$I82&lt;&gt;$E$5,$J82&lt;&gt;$E$5,$K82&lt;&gt;$E$5,$L82&lt;&gt;$E$5,$M82&lt;&gt;$E$5,$N82&lt;&gt;$E$5)</f>
        <v>0</v>
      </c>
      <c r="H82" s="13">
        <v>1</v>
      </c>
      <c r="I82" s="13">
        <v>2</v>
      </c>
      <c r="J82" s="13">
        <v>3</v>
      </c>
      <c r="K82" s="13">
        <v>4</v>
      </c>
      <c r="L82" s="13">
        <v>5</v>
      </c>
      <c r="M82" s="13">
        <v>6</v>
      </c>
    </row>
    <row r="83" spans="1:13" ht="18" customHeight="1" x14ac:dyDescent="0.25">
      <c r="A83" s="11" t="s">
        <v>154</v>
      </c>
      <c r="B83" s="7" t="s">
        <v>167</v>
      </c>
      <c r="C83" s="7" t="s">
        <v>168</v>
      </c>
      <c r="D83" s="29" t="s">
        <v>90</v>
      </c>
      <c r="G83" s="11" t="b">
        <f>OR(AND($H83&lt;&gt;$E$5,$I83&lt;&gt;$E$5,$J83&lt;&gt;$E$5,$K83&lt;&gt;$E$5,$L83&lt;&gt;$E$5,$M83&lt;&gt;$E$5,$N83&lt;&gt;$E$5),$D$82="Nee")</f>
        <v>0</v>
      </c>
      <c r="H83" s="13">
        <v>1</v>
      </c>
      <c r="I83" s="13">
        <v>2</v>
      </c>
      <c r="J83" s="13">
        <v>3</v>
      </c>
      <c r="K83" s="13">
        <v>4</v>
      </c>
      <c r="L83" s="13">
        <v>5</v>
      </c>
      <c r="M83" s="13">
        <v>6</v>
      </c>
    </row>
    <row r="84" spans="1:13" ht="18" customHeight="1" x14ac:dyDescent="0.25">
      <c r="A84" s="11" t="s">
        <v>154</v>
      </c>
      <c r="B84" s="7" t="s">
        <v>169</v>
      </c>
      <c r="C84" s="7" t="s">
        <v>170</v>
      </c>
      <c r="D84" s="29" t="s">
        <v>90</v>
      </c>
      <c r="G84" s="11" t="b">
        <f>OR(AND($H84&lt;&gt;$E$5,$I84&lt;&gt;$E$5,$J84&lt;&gt;$E$5,$K84&lt;&gt;$E$5,$L84&lt;&gt;$E$5,$M84&lt;&gt;$E$5,$N84&lt;&gt;$E$5),$D$82="Nee")</f>
        <v>0</v>
      </c>
      <c r="H84" s="13">
        <v>1</v>
      </c>
      <c r="I84" s="13">
        <v>2</v>
      </c>
      <c r="J84" s="13">
        <v>3</v>
      </c>
      <c r="K84" s="13">
        <v>4</v>
      </c>
      <c r="L84" s="13">
        <v>5</v>
      </c>
      <c r="M84" s="13">
        <v>6</v>
      </c>
    </row>
    <row r="85" spans="1:13" ht="18" customHeight="1" x14ac:dyDescent="0.25">
      <c r="A85" s="11" t="s">
        <v>154</v>
      </c>
      <c r="B85" s="7" t="s">
        <v>171</v>
      </c>
      <c r="C85" s="7" t="s">
        <v>172</v>
      </c>
      <c r="D85" s="29" t="s">
        <v>90</v>
      </c>
      <c r="G85" s="11" t="b">
        <f>OR(AND($H85&lt;&gt;$E$5,$I85&lt;&gt;$E$5,$J85&lt;&gt;$E$5,$K85&lt;&gt;$E$5,$L85&lt;&gt;$E$5,$M85&lt;&gt;$E$5,$N85&lt;&gt;$E$5),$D$82="Nee")</f>
        <v>0</v>
      </c>
      <c r="H85" s="13">
        <v>1</v>
      </c>
      <c r="I85" s="13">
        <v>2</v>
      </c>
      <c r="J85" s="13">
        <v>3</v>
      </c>
      <c r="K85" s="13">
        <v>4</v>
      </c>
      <c r="L85" s="13">
        <v>5</v>
      </c>
      <c r="M85" s="13">
        <v>6</v>
      </c>
    </row>
    <row r="86" spans="1:13" ht="18" customHeight="1" x14ac:dyDescent="0.25">
      <c r="A86" s="11" t="s">
        <v>154</v>
      </c>
      <c r="B86" s="7" t="s">
        <v>173</v>
      </c>
      <c r="C86" s="7" t="s">
        <v>174</v>
      </c>
      <c r="D86" s="29" t="s">
        <v>90</v>
      </c>
      <c r="G86" s="11" t="b">
        <f>OR(AND($H86&lt;&gt;$E$5,$I86&lt;&gt;$E$5,$J86&lt;&gt;$E$5,$K86&lt;&gt;$E$5,$L86&lt;&gt;$E$5,$M86&lt;&gt;$E$5,$N86&lt;&gt;$E$5),$D$82="Nee")</f>
        <v>0</v>
      </c>
      <c r="H86" s="13">
        <v>1</v>
      </c>
      <c r="I86" s="13">
        <v>2</v>
      </c>
      <c r="J86" s="13">
        <v>3</v>
      </c>
      <c r="K86" s="13">
        <v>4</v>
      </c>
      <c r="L86" s="13">
        <v>5</v>
      </c>
      <c r="M86" s="13">
        <v>6</v>
      </c>
    </row>
    <row r="87" spans="1:13" ht="18" customHeight="1" x14ac:dyDescent="0.25">
      <c r="A87" s="11" t="s">
        <v>154</v>
      </c>
      <c r="B87" s="7" t="s">
        <v>175</v>
      </c>
      <c r="C87" s="7" t="s">
        <v>176</v>
      </c>
      <c r="D87" s="29" t="s">
        <v>90</v>
      </c>
      <c r="G87" s="11" t="b">
        <f>OR(AND($H87&lt;&gt;$E$5,$I87&lt;&gt;$E$5,$J87&lt;&gt;$E$5,$K87&lt;&gt;$E$5,$L87&lt;&gt;$E$5,$M87&lt;&gt;$E$5,$N87&lt;&gt;$E$5),$D$82="Nee")</f>
        <v>0</v>
      </c>
      <c r="H87" s="13">
        <v>1</v>
      </c>
      <c r="I87" s="13">
        <v>2</v>
      </c>
      <c r="J87" s="13">
        <v>3</v>
      </c>
      <c r="K87" s="13">
        <v>4</v>
      </c>
      <c r="L87" s="13">
        <v>5</v>
      </c>
      <c r="M87" s="13">
        <v>6</v>
      </c>
    </row>
    <row r="88" spans="1:13" ht="18" customHeight="1" x14ac:dyDescent="0.25">
      <c r="A88" s="11" t="s">
        <v>33</v>
      </c>
      <c r="B88" s="7" t="s">
        <v>177</v>
      </c>
      <c r="C88" s="7" t="s">
        <v>178</v>
      </c>
      <c r="D88" s="29" t="s">
        <v>90</v>
      </c>
      <c r="G88" s="11" t="b">
        <f t="shared" ref="G88:G97" si="4">AND($H88&lt;&gt;$E$5,$I88&lt;&gt;$E$5,$J88&lt;&gt;$E$5,$K88&lt;&gt;$E$5,$L88&lt;&gt;$E$5,$M88&lt;&gt;$E$5,$N88&lt;&gt;$E$5)</f>
        <v>0</v>
      </c>
      <c r="H88" s="13">
        <v>1</v>
      </c>
      <c r="I88" s="13">
        <v>2</v>
      </c>
      <c r="J88" s="13">
        <v>3</v>
      </c>
      <c r="K88" s="13">
        <v>4</v>
      </c>
      <c r="L88" s="13">
        <v>5</v>
      </c>
      <c r="M88" s="13">
        <v>6</v>
      </c>
    </row>
    <row r="89" spans="1:13" ht="18" customHeight="1" x14ac:dyDescent="0.25">
      <c r="A89" s="11" t="s">
        <v>33</v>
      </c>
      <c r="B89" s="7" t="s">
        <v>179</v>
      </c>
      <c r="C89" s="7" t="s">
        <v>180</v>
      </c>
      <c r="D89" s="29" t="s">
        <v>90</v>
      </c>
      <c r="G89" s="11" t="b">
        <f t="shared" si="4"/>
        <v>0</v>
      </c>
      <c r="H89" s="13">
        <v>1</v>
      </c>
      <c r="I89" s="13">
        <v>2</v>
      </c>
      <c r="J89" s="13">
        <v>3</v>
      </c>
      <c r="K89" s="13">
        <v>4</v>
      </c>
      <c r="L89" s="13">
        <v>5</v>
      </c>
      <c r="M89" s="13">
        <v>6</v>
      </c>
    </row>
    <row r="90" spans="1:13" ht="18" customHeight="1" x14ac:dyDescent="0.25">
      <c r="A90" s="11" t="s">
        <v>33</v>
      </c>
      <c r="B90" s="7" t="s">
        <v>181</v>
      </c>
      <c r="C90" s="7" t="s">
        <v>182</v>
      </c>
      <c r="D90" s="29" t="s">
        <v>90</v>
      </c>
      <c r="G90" s="11" t="b">
        <f t="shared" si="4"/>
        <v>0</v>
      </c>
      <c r="H90" s="13">
        <v>1</v>
      </c>
      <c r="I90" s="13">
        <v>2</v>
      </c>
      <c r="J90" s="13">
        <v>3</v>
      </c>
      <c r="K90" s="13">
        <v>4</v>
      </c>
      <c r="L90" s="13">
        <v>5</v>
      </c>
      <c r="M90" s="13">
        <v>6</v>
      </c>
    </row>
    <row r="91" spans="1:13" ht="18" customHeight="1" x14ac:dyDescent="0.25">
      <c r="A91" s="11" t="s">
        <v>33</v>
      </c>
      <c r="B91" s="7" t="s">
        <v>183</v>
      </c>
      <c r="C91" s="7" t="s">
        <v>184</v>
      </c>
      <c r="D91" s="29" t="s">
        <v>90</v>
      </c>
      <c r="G91" s="11" t="b">
        <f t="shared" si="4"/>
        <v>0</v>
      </c>
      <c r="H91" s="13">
        <v>1</v>
      </c>
      <c r="I91" s="13">
        <v>2</v>
      </c>
      <c r="J91" s="13">
        <v>3</v>
      </c>
      <c r="K91" s="13">
        <v>4</v>
      </c>
      <c r="L91" s="13">
        <v>5</v>
      </c>
      <c r="M91" s="13">
        <v>6</v>
      </c>
    </row>
    <row r="92" spans="1:13" ht="18" customHeight="1" x14ac:dyDescent="0.25">
      <c r="A92" s="11" t="s">
        <v>33</v>
      </c>
      <c r="B92" s="7" t="s">
        <v>185</v>
      </c>
      <c r="C92" s="7" t="s">
        <v>186</v>
      </c>
      <c r="D92" s="29" t="s">
        <v>90</v>
      </c>
      <c r="G92" s="11" t="b">
        <f t="shared" si="4"/>
        <v>0</v>
      </c>
      <c r="H92" s="13">
        <v>1</v>
      </c>
      <c r="I92" s="13">
        <v>2</v>
      </c>
      <c r="J92" s="13">
        <v>3</v>
      </c>
      <c r="K92" s="13">
        <v>4</v>
      </c>
      <c r="L92" s="13">
        <v>5</v>
      </c>
      <c r="M92" s="13">
        <v>6</v>
      </c>
    </row>
    <row r="93" spans="1:13" ht="18" customHeight="1" x14ac:dyDescent="0.25">
      <c r="A93" s="11" t="s">
        <v>33</v>
      </c>
      <c r="B93" s="7" t="s">
        <v>187</v>
      </c>
      <c r="C93" s="7" t="s">
        <v>188</v>
      </c>
      <c r="D93" s="29" t="s">
        <v>90</v>
      </c>
      <c r="G93" s="11" t="b">
        <f t="shared" si="4"/>
        <v>0</v>
      </c>
      <c r="H93" s="13">
        <v>1</v>
      </c>
      <c r="I93" s="13">
        <v>2</v>
      </c>
      <c r="J93" s="13">
        <v>3</v>
      </c>
      <c r="K93" s="13">
        <v>4</v>
      </c>
      <c r="L93" s="13">
        <v>5</v>
      </c>
      <c r="M93" s="13">
        <v>6</v>
      </c>
    </row>
    <row r="94" spans="1:13" ht="18" customHeight="1" x14ac:dyDescent="0.25">
      <c r="A94" s="11" t="s">
        <v>33</v>
      </c>
      <c r="B94" s="7" t="s">
        <v>189</v>
      </c>
      <c r="C94" s="7" t="s">
        <v>190</v>
      </c>
      <c r="D94" s="30" t="s">
        <v>191</v>
      </c>
      <c r="G94" s="11" t="b">
        <f t="shared" si="4"/>
        <v>0</v>
      </c>
      <c r="H94" s="13">
        <v>1</v>
      </c>
      <c r="I94" s="13">
        <v>2</v>
      </c>
      <c r="J94" s="13">
        <v>3</v>
      </c>
      <c r="K94" s="13">
        <v>4</v>
      </c>
      <c r="L94" s="13">
        <v>5</v>
      </c>
      <c r="M94" s="13">
        <v>6</v>
      </c>
    </row>
    <row r="95" spans="1:13" ht="18" customHeight="1" x14ac:dyDescent="0.25">
      <c r="A95" s="11" t="s">
        <v>33</v>
      </c>
      <c r="B95" s="7" t="s">
        <v>192</v>
      </c>
      <c r="C95" s="7" t="s">
        <v>193</v>
      </c>
      <c r="D95" s="30" t="s">
        <v>191</v>
      </c>
      <c r="G95" s="11" t="b">
        <f t="shared" si="4"/>
        <v>0</v>
      </c>
      <c r="H95" s="13">
        <v>1</v>
      </c>
      <c r="I95" s="13">
        <v>2</v>
      </c>
      <c r="J95" s="13">
        <v>3</v>
      </c>
      <c r="K95" s="13">
        <v>4</v>
      </c>
      <c r="L95" s="13">
        <v>5</v>
      </c>
      <c r="M95" s="13">
        <v>6</v>
      </c>
    </row>
    <row r="96" spans="1:13" ht="18" customHeight="1" x14ac:dyDescent="0.25">
      <c r="A96" s="11" t="s">
        <v>33</v>
      </c>
      <c r="B96" s="7" t="s">
        <v>194</v>
      </c>
      <c r="C96" s="7" t="s">
        <v>195</v>
      </c>
      <c r="D96" s="30" t="s">
        <v>191</v>
      </c>
      <c r="G96" s="11" t="b">
        <f t="shared" si="4"/>
        <v>0</v>
      </c>
      <c r="H96" s="13">
        <v>1</v>
      </c>
      <c r="I96" s="13">
        <v>2</v>
      </c>
      <c r="J96" s="13">
        <v>3</v>
      </c>
      <c r="K96" s="13">
        <v>4</v>
      </c>
      <c r="L96" s="13">
        <v>5</v>
      </c>
      <c r="M96" s="13">
        <v>6</v>
      </c>
    </row>
    <row r="97" spans="1:13" ht="18" customHeight="1" x14ac:dyDescent="0.25">
      <c r="A97" s="11" t="s">
        <v>27</v>
      </c>
      <c r="B97" s="7">
        <v>31</v>
      </c>
      <c r="C97" s="7" t="s">
        <v>196</v>
      </c>
      <c r="D97" s="31" t="s">
        <v>50</v>
      </c>
      <c r="G97" s="11" t="b">
        <f t="shared" si="4"/>
        <v>0</v>
      </c>
      <c r="H97" s="13">
        <v>1</v>
      </c>
      <c r="I97" s="13">
        <v>2</v>
      </c>
      <c r="J97" s="13">
        <v>3</v>
      </c>
      <c r="K97" s="13">
        <v>4</v>
      </c>
      <c r="L97" s="13">
        <v>5</v>
      </c>
      <c r="M97" s="13">
        <v>6</v>
      </c>
    </row>
    <row r="98" spans="1:13" ht="18" customHeight="1" x14ac:dyDescent="0.25">
      <c r="A98" s="11" t="s">
        <v>27</v>
      </c>
      <c r="B98" s="7">
        <v>32</v>
      </c>
      <c r="C98" s="7" t="s">
        <v>197</v>
      </c>
      <c r="G98" s="11" t="b">
        <f>OR(AND($H98&lt;&gt;$E$5,$I98&lt;&gt;$E$5,$J98&lt;&gt;$E$5,$K98&lt;&gt;$E$5,$L98&lt;&gt;$E$5,$M98&lt;&gt;$E$5,$N98&lt;&gt;$E$5), $D$6="Nee")</f>
        <v>0</v>
      </c>
      <c r="H98" s="13">
        <v>1</v>
      </c>
      <c r="I98" s="13">
        <v>2</v>
      </c>
      <c r="J98" s="13">
        <v>3</v>
      </c>
      <c r="K98" s="13">
        <v>4</v>
      </c>
      <c r="L98" s="13">
        <v>5</v>
      </c>
      <c r="M98" s="13">
        <v>6</v>
      </c>
    </row>
    <row r="99" spans="1:13" ht="18" customHeight="1" x14ac:dyDescent="0.25">
      <c r="A99" s="11" t="s">
        <v>33</v>
      </c>
      <c r="B99" s="7" t="s">
        <v>198</v>
      </c>
      <c r="C99" s="7" t="s">
        <v>149</v>
      </c>
      <c r="D99" s="29" t="s">
        <v>90</v>
      </c>
      <c r="G99" s="11" t="b">
        <f>OR(AND($H99&lt;&gt;$E$5,$I99&lt;&gt;$E$5,$J99&lt;&gt;$E$5,$K99&lt;&gt;$E$5,$L99&lt;&gt;$E$5,$M99&lt;&gt;$E$5,$N99&lt;&gt;$E$5), $D$6="Nee")</f>
        <v>0</v>
      </c>
      <c r="H99" s="13">
        <v>1</v>
      </c>
      <c r="I99" s="13">
        <v>2</v>
      </c>
      <c r="J99" s="13">
        <v>3</v>
      </c>
      <c r="K99" s="13">
        <v>4</v>
      </c>
      <c r="L99" s="13">
        <v>5</v>
      </c>
      <c r="M99" s="13">
        <v>6</v>
      </c>
    </row>
    <row r="100" spans="1:13" ht="18" customHeight="1" x14ac:dyDescent="0.25">
      <c r="A100" s="11" t="s">
        <v>33</v>
      </c>
      <c r="B100" s="7" t="s">
        <v>199</v>
      </c>
      <c r="C100" s="7" t="s">
        <v>151</v>
      </c>
      <c r="D100" s="29" t="s">
        <v>90</v>
      </c>
      <c r="G100" s="11" t="b">
        <f>OR(AND($H100&lt;&gt;$E$5,$I100&lt;&gt;$E$5,$J100&lt;&gt;$E$5,$K100&lt;&gt;$E$5,$L100&lt;&gt;$E$5,$M100&lt;&gt;$E$5,$N100&lt;&gt;$E$5), $D$6="Nee")</f>
        <v>0</v>
      </c>
      <c r="H100" s="13">
        <v>1</v>
      </c>
      <c r="I100" s="13">
        <v>2</v>
      </c>
      <c r="J100" s="13">
        <v>3</v>
      </c>
      <c r="K100" s="13">
        <v>4</v>
      </c>
      <c r="L100" s="13">
        <v>5</v>
      </c>
      <c r="M100" s="13">
        <v>6</v>
      </c>
    </row>
    <row r="101" spans="1:13" ht="18" customHeight="1" x14ac:dyDescent="0.25">
      <c r="A101" s="11" t="s">
        <v>33</v>
      </c>
      <c r="B101" s="7" t="s">
        <v>200</v>
      </c>
      <c r="C101" s="7" t="s">
        <v>153</v>
      </c>
      <c r="D101" s="29" t="s">
        <v>90</v>
      </c>
      <c r="G101" s="11" t="b">
        <f>OR(AND($H101&lt;&gt;$E$5,$I101&lt;&gt;$E$5,$J101&lt;&gt;$E$5,$K101&lt;&gt;$E$5,$L101&lt;&gt;$E$5,$M101&lt;&gt;$E$5,$N101&lt;&gt;$E$5), $D$6="Nee")</f>
        <v>0</v>
      </c>
      <c r="H101" s="13">
        <v>1</v>
      </c>
      <c r="I101" s="13">
        <v>2</v>
      </c>
      <c r="J101" s="13">
        <v>3</v>
      </c>
      <c r="K101" s="13">
        <v>4</v>
      </c>
      <c r="L101" s="13">
        <v>5</v>
      </c>
      <c r="M101" s="13">
        <v>6</v>
      </c>
    </row>
    <row r="102" spans="1:13" ht="18" customHeight="1" x14ac:dyDescent="0.25">
      <c r="A102" s="11" t="s">
        <v>154</v>
      </c>
      <c r="B102" s="7" t="s">
        <v>201</v>
      </c>
      <c r="C102" s="7" t="s">
        <v>156</v>
      </c>
      <c r="D102" s="29" t="s">
        <v>90</v>
      </c>
      <c r="G102" s="11" t="b">
        <f t="shared" ref="G102:G106" si="5">OR(AND($H102&lt;&gt;$E$5,$I102&lt;&gt;$E$5,$J102&lt;&gt;$E$5,$K102&lt;&gt;$E$5,$L102&lt;&gt;$E$5,$M102&lt;&gt;$E$5,$N102&lt;&gt;$E$5), $D$6="Nee")</f>
        <v>0</v>
      </c>
      <c r="H102" s="13">
        <v>1</v>
      </c>
      <c r="I102" s="13">
        <v>2</v>
      </c>
      <c r="J102" s="13">
        <v>3</v>
      </c>
      <c r="K102" s="13">
        <v>4</v>
      </c>
      <c r="L102" s="13">
        <v>5</v>
      </c>
      <c r="M102" s="13">
        <v>6</v>
      </c>
    </row>
    <row r="103" spans="1:13" ht="18" customHeight="1" x14ac:dyDescent="0.25">
      <c r="A103" s="11" t="s">
        <v>154</v>
      </c>
      <c r="B103" s="7" t="s">
        <v>202</v>
      </c>
      <c r="C103" s="7" t="s">
        <v>158</v>
      </c>
      <c r="D103" s="29" t="s">
        <v>90</v>
      </c>
      <c r="G103" s="11" t="b">
        <f t="shared" si="5"/>
        <v>0</v>
      </c>
      <c r="H103" s="13">
        <v>1</v>
      </c>
      <c r="I103" s="13">
        <v>2</v>
      </c>
      <c r="J103" s="13">
        <v>3</v>
      </c>
      <c r="K103" s="13">
        <v>4</v>
      </c>
      <c r="L103" s="13">
        <v>5</v>
      </c>
      <c r="M103" s="13">
        <v>6</v>
      </c>
    </row>
    <row r="104" spans="1:13" ht="18" customHeight="1" x14ac:dyDescent="0.25">
      <c r="A104" s="11" t="s">
        <v>154</v>
      </c>
      <c r="B104" s="7" t="s">
        <v>203</v>
      </c>
      <c r="C104" s="7" t="s">
        <v>160</v>
      </c>
      <c r="D104" s="29" t="s">
        <v>90</v>
      </c>
      <c r="G104" s="11" t="b">
        <f t="shared" si="5"/>
        <v>0</v>
      </c>
      <c r="H104" s="13">
        <v>1</v>
      </c>
      <c r="I104" s="13">
        <v>2</v>
      </c>
      <c r="J104" s="13">
        <v>3</v>
      </c>
      <c r="K104" s="13">
        <v>4</v>
      </c>
      <c r="L104" s="13">
        <v>5</v>
      </c>
      <c r="M104" s="13">
        <v>6</v>
      </c>
    </row>
    <row r="105" spans="1:13" ht="18" customHeight="1" x14ac:dyDescent="0.25">
      <c r="A105" s="11" t="s">
        <v>154</v>
      </c>
      <c r="B105" s="7" t="s">
        <v>204</v>
      </c>
      <c r="C105" s="7" t="s">
        <v>162</v>
      </c>
      <c r="D105" s="29" t="s">
        <v>90</v>
      </c>
      <c r="G105" s="11" t="b">
        <f t="shared" si="5"/>
        <v>0</v>
      </c>
      <c r="H105" s="13">
        <v>1</v>
      </c>
      <c r="I105" s="13">
        <v>2</v>
      </c>
      <c r="J105" s="13">
        <v>3</v>
      </c>
      <c r="K105" s="13">
        <v>4</v>
      </c>
      <c r="L105" s="13">
        <v>5</v>
      </c>
      <c r="M105" s="13">
        <v>6</v>
      </c>
    </row>
    <row r="106" spans="1:13" ht="18" customHeight="1" x14ac:dyDescent="0.25">
      <c r="A106" s="11" t="s">
        <v>154</v>
      </c>
      <c r="B106" s="7" t="s">
        <v>205</v>
      </c>
      <c r="C106" s="7" t="s">
        <v>164</v>
      </c>
      <c r="D106" s="29" t="s">
        <v>90</v>
      </c>
      <c r="G106" s="11" t="b">
        <f t="shared" si="5"/>
        <v>0</v>
      </c>
      <c r="H106" s="13">
        <v>1</v>
      </c>
      <c r="I106" s="13">
        <v>2</v>
      </c>
      <c r="J106" s="13">
        <v>3</v>
      </c>
      <c r="K106" s="13">
        <v>4</v>
      </c>
      <c r="L106" s="13">
        <v>5</v>
      </c>
      <c r="M106" s="13">
        <v>6</v>
      </c>
    </row>
    <row r="107" spans="1:13" ht="18" customHeight="1" x14ac:dyDescent="0.25">
      <c r="A107" s="11" t="s">
        <v>33</v>
      </c>
      <c r="B107" s="7" t="s">
        <v>206</v>
      </c>
      <c r="C107" s="7" t="s">
        <v>166</v>
      </c>
      <c r="D107" s="29" t="s">
        <v>90</v>
      </c>
      <c r="G107" s="11" t="b">
        <f>OR(AND($H107&lt;&gt;$E$5,$I107&lt;&gt;$E$5,$J107&lt;&gt;$E$5,$K107&lt;&gt;$E$5,$L107&lt;&gt;$E$5,$M107&lt;&gt;$E$5,$N107&lt;&gt;$E$5), $D$6="Nee")</f>
        <v>0</v>
      </c>
      <c r="H107" s="13">
        <v>1</v>
      </c>
      <c r="I107" s="13">
        <v>2</v>
      </c>
      <c r="J107" s="13">
        <v>3</v>
      </c>
      <c r="K107" s="13">
        <v>4</v>
      </c>
      <c r="L107" s="13">
        <v>5</v>
      </c>
      <c r="M107" s="13">
        <v>6</v>
      </c>
    </row>
    <row r="108" spans="1:13" ht="18" customHeight="1" x14ac:dyDescent="0.25">
      <c r="A108" s="11" t="s">
        <v>154</v>
      </c>
      <c r="B108" s="7" t="s">
        <v>207</v>
      </c>
      <c r="C108" s="7" t="s">
        <v>168</v>
      </c>
      <c r="D108" s="29" t="s">
        <v>90</v>
      </c>
      <c r="G108" s="11" t="b">
        <f t="shared" ref="G108:G112" si="6">OR(AND($H108&lt;&gt;$E$5,$I108&lt;&gt;$E$5,$J108&lt;&gt;$E$5,$K108&lt;&gt;$E$5,$L108&lt;&gt;$E$5,$M108&lt;&gt;$E$5,$N108&lt;&gt;$E$5), $D$6="Nee")</f>
        <v>0</v>
      </c>
      <c r="H108" s="13">
        <v>1</v>
      </c>
      <c r="I108" s="13">
        <v>2</v>
      </c>
      <c r="J108" s="13">
        <v>3</v>
      </c>
      <c r="K108" s="13">
        <v>4</v>
      </c>
      <c r="L108" s="13">
        <v>5</v>
      </c>
      <c r="M108" s="13">
        <v>6</v>
      </c>
    </row>
    <row r="109" spans="1:13" ht="18" customHeight="1" x14ac:dyDescent="0.25">
      <c r="A109" s="11" t="s">
        <v>154</v>
      </c>
      <c r="B109" s="7" t="s">
        <v>208</v>
      </c>
      <c r="C109" s="7" t="s">
        <v>170</v>
      </c>
      <c r="D109" s="29" t="s">
        <v>90</v>
      </c>
      <c r="G109" s="11" t="b">
        <f t="shared" si="6"/>
        <v>0</v>
      </c>
      <c r="H109" s="13">
        <v>1</v>
      </c>
      <c r="I109" s="13">
        <v>2</v>
      </c>
      <c r="J109" s="13">
        <v>3</v>
      </c>
      <c r="K109" s="13">
        <v>4</v>
      </c>
      <c r="L109" s="13">
        <v>5</v>
      </c>
      <c r="M109" s="13">
        <v>6</v>
      </c>
    </row>
    <row r="110" spans="1:13" ht="18" customHeight="1" x14ac:dyDescent="0.25">
      <c r="A110" s="11" t="s">
        <v>154</v>
      </c>
      <c r="B110" s="7" t="s">
        <v>209</v>
      </c>
      <c r="C110" s="7" t="s">
        <v>172</v>
      </c>
      <c r="D110" s="29" t="s">
        <v>90</v>
      </c>
      <c r="G110" s="11" t="b">
        <f t="shared" si="6"/>
        <v>0</v>
      </c>
      <c r="H110" s="13">
        <v>1</v>
      </c>
      <c r="I110" s="13">
        <v>2</v>
      </c>
      <c r="J110" s="13">
        <v>3</v>
      </c>
      <c r="K110" s="13">
        <v>4</v>
      </c>
      <c r="L110" s="13">
        <v>5</v>
      </c>
      <c r="M110" s="13">
        <v>6</v>
      </c>
    </row>
    <row r="111" spans="1:13" ht="18" customHeight="1" x14ac:dyDescent="0.25">
      <c r="A111" s="11" t="s">
        <v>154</v>
      </c>
      <c r="B111" s="7" t="s">
        <v>210</v>
      </c>
      <c r="C111" s="7" t="s">
        <v>174</v>
      </c>
      <c r="D111" s="29" t="s">
        <v>90</v>
      </c>
      <c r="G111" s="11" t="b">
        <f t="shared" si="6"/>
        <v>0</v>
      </c>
      <c r="H111" s="13">
        <v>1</v>
      </c>
      <c r="I111" s="13">
        <v>2</v>
      </c>
      <c r="J111" s="13">
        <v>3</v>
      </c>
      <c r="K111" s="13">
        <v>4</v>
      </c>
      <c r="L111" s="13">
        <v>5</v>
      </c>
      <c r="M111" s="13">
        <v>6</v>
      </c>
    </row>
    <row r="112" spans="1:13" ht="18" customHeight="1" x14ac:dyDescent="0.25">
      <c r="A112" s="11" t="s">
        <v>154</v>
      </c>
      <c r="B112" s="7" t="s">
        <v>211</v>
      </c>
      <c r="C112" s="7" t="s">
        <v>176</v>
      </c>
      <c r="D112" s="29" t="s">
        <v>90</v>
      </c>
      <c r="G112" s="11" t="b">
        <f t="shared" si="6"/>
        <v>0</v>
      </c>
      <c r="H112" s="13">
        <v>1</v>
      </c>
      <c r="I112" s="13">
        <v>2</v>
      </c>
      <c r="J112" s="13">
        <v>3</v>
      </c>
      <c r="K112" s="13">
        <v>4</v>
      </c>
      <c r="L112" s="13">
        <v>5</v>
      </c>
      <c r="M112" s="13">
        <v>6</v>
      </c>
    </row>
    <row r="113" spans="1:13" ht="18" customHeight="1" x14ac:dyDescent="0.25">
      <c r="A113" s="11" t="s">
        <v>33</v>
      </c>
      <c r="B113" s="7" t="s">
        <v>212</v>
      </c>
      <c r="C113" s="7" t="s">
        <v>178</v>
      </c>
      <c r="D113" s="29" t="s">
        <v>90</v>
      </c>
      <c r="G113" s="11" t="b">
        <f t="shared" ref="G113:G122" si="7">OR(AND($H113&lt;&gt;$E$5,$I113&lt;&gt;$E$5,$J113&lt;&gt;$E$5,$K113&lt;&gt;$E$5,$L113&lt;&gt;$E$5,$M113&lt;&gt;$E$5,$N113&lt;&gt;$E$5), $D$6="Nee")</f>
        <v>0</v>
      </c>
      <c r="H113" s="13">
        <v>1</v>
      </c>
      <c r="I113" s="13">
        <v>2</v>
      </c>
      <c r="J113" s="13">
        <v>3</v>
      </c>
      <c r="K113" s="13">
        <v>4</v>
      </c>
      <c r="L113" s="13">
        <v>5</v>
      </c>
      <c r="M113" s="13">
        <v>6</v>
      </c>
    </row>
    <row r="114" spans="1:13" ht="18" customHeight="1" x14ac:dyDescent="0.25">
      <c r="A114" s="11" t="s">
        <v>33</v>
      </c>
      <c r="B114" s="7" t="s">
        <v>213</v>
      </c>
      <c r="C114" s="7" t="s">
        <v>180</v>
      </c>
      <c r="D114" s="29" t="s">
        <v>90</v>
      </c>
      <c r="G114" s="11" t="b">
        <f t="shared" si="7"/>
        <v>0</v>
      </c>
      <c r="H114" s="13">
        <v>1</v>
      </c>
      <c r="I114" s="13">
        <v>2</v>
      </c>
      <c r="J114" s="13">
        <v>3</v>
      </c>
      <c r="K114" s="13">
        <v>4</v>
      </c>
      <c r="L114" s="13">
        <v>5</v>
      </c>
      <c r="M114" s="13">
        <v>6</v>
      </c>
    </row>
    <row r="115" spans="1:13" ht="18" customHeight="1" x14ac:dyDescent="0.25">
      <c r="A115" s="11" t="s">
        <v>33</v>
      </c>
      <c r="B115" s="7" t="s">
        <v>214</v>
      </c>
      <c r="C115" s="7" t="s">
        <v>182</v>
      </c>
      <c r="D115" s="29" t="s">
        <v>90</v>
      </c>
      <c r="G115" s="11" t="b">
        <f t="shared" si="7"/>
        <v>0</v>
      </c>
      <c r="H115" s="13">
        <v>1</v>
      </c>
      <c r="I115" s="13">
        <v>2</v>
      </c>
      <c r="J115" s="13">
        <v>3</v>
      </c>
      <c r="K115" s="13">
        <v>4</v>
      </c>
      <c r="L115" s="13">
        <v>5</v>
      </c>
      <c r="M115" s="13">
        <v>6</v>
      </c>
    </row>
    <row r="116" spans="1:13" ht="18" customHeight="1" x14ac:dyDescent="0.25">
      <c r="A116" s="11" t="s">
        <v>33</v>
      </c>
      <c r="B116" s="7" t="s">
        <v>215</v>
      </c>
      <c r="C116" s="7" t="s">
        <v>184</v>
      </c>
      <c r="D116" s="29" t="s">
        <v>90</v>
      </c>
      <c r="G116" s="11" t="b">
        <f t="shared" si="7"/>
        <v>0</v>
      </c>
      <c r="H116" s="13">
        <v>1</v>
      </c>
      <c r="I116" s="13">
        <v>2</v>
      </c>
      <c r="J116" s="13">
        <v>3</v>
      </c>
      <c r="K116" s="13">
        <v>4</v>
      </c>
      <c r="L116" s="13">
        <v>5</v>
      </c>
      <c r="M116" s="13">
        <v>6</v>
      </c>
    </row>
    <row r="117" spans="1:13" ht="18" customHeight="1" x14ac:dyDescent="0.25">
      <c r="A117" s="11" t="s">
        <v>33</v>
      </c>
      <c r="B117" s="7" t="s">
        <v>216</v>
      </c>
      <c r="C117" s="7" t="s">
        <v>186</v>
      </c>
      <c r="D117" s="29" t="s">
        <v>90</v>
      </c>
      <c r="G117" s="11" t="b">
        <f t="shared" si="7"/>
        <v>0</v>
      </c>
      <c r="H117" s="13">
        <v>1</v>
      </c>
      <c r="I117" s="13">
        <v>2</v>
      </c>
      <c r="J117" s="13">
        <v>3</v>
      </c>
      <c r="K117" s="13">
        <v>4</v>
      </c>
      <c r="L117" s="13">
        <v>5</v>
      </c>
      <c r="M117" s="13">
        <v>6</v>
      </c>
    </row>
    <row r="118" spans="1:13" ht="18" customHeight="1" x14ac:dyDescent="0.25">
      <c r="A118" s="11" t="s">
        <v>33</v>
      </c>
      <c r="B118" s="7" t="s">
        <v>217</v>
      </c>
      <c r="C118" s="7" t="s">
        <v>188</v>
      </c>
      <c r="D118" s="29" t="s">
        <v>90</v>
      </c>
      <c r="G118" s="11" t="b">
        <f t="shared" si="7"/>
        <v>0</v>
      </c>
      <c r="H118" s="13">
        <v>1</v>
      </c>
      <c r="I118" s="13">
        <v>2</v>
      </c>
      <c r="J118" s="13">
        <v>3</v>
      </c>
      <c r="K118" s="13">
        <v>4</v>
      </c>
      <c r="L118" s="13">
        <v>5</v>
      </c>
      <c r="M118" s="13">
        <v>6</v>
      </c>
    </row>
    <row r="119" spans="1:13" ht="18" customHeight="1" x14ac:dyDescent="0.25">
      <c r="A119" s="11" t="s">
        <v>33</v>
      </c>
      <c r="B119" s="7" t="s">
        <v>218</v>
      </c>
      <c r="C119" s="7" t="s">
        <v>219</v>
      </c>
      <c r="D119" s="30" t="s">
        <v>191</v>
      </c>
      <c r="G119" s="11" t="b">
        <f t="shared" si="7"/>
        <v>0</v>
      </c>
      <c r="H119" s="13">
        <v>1</v>
      </c>
      <c r="I119" s="13">
        <v>2</v>
      </c>
      <c r="J119" s="13">
        <v>3</v>
      </c>
      <c r="K119" s="13">
        <v>4</v>
      </c>
      <c r="L119" s="13">
        <v>5</v>
      </c>
      <c r="M119" s="13">
        <v>6</v>
      </c>
    </row>
    <row r="120" spans="1:13" ht="18" customHeight="1" x14ac:dyDescent="0.25">
      <c r="A120" s="11" t="s">
        <v>33</v>
      </c>
      <c r="B120" s="7" t="s">
        <v>220</v>
      </c>
      <c r="C120" s="7" t="s">
        <v>221</v>
      </c>
      <c r="D120" s="30" t="s">
        <v>191</v>
      </c>
      <c r="G120" s="11" t="b">
        <f t="shared" si="7"/>
        <v>0</v>
      </c>
      <c r="H120" s="13">
        <v>1</v>
      </c>
      <c r="I120" s="13">
        <v>2</v>
      </c>
      <c r="J120" s="13">
        <v>3</v>
      </c>
      <c r="K120" s="13">
        <v>4</v>
      </c>
      <c r="L120" s="13">
        <v>5</v>
      </c>
      <c r="M120" s="13">
        <v>6</v>
      </c>
    </row>
    <row r="121" spans="1:13" ht="18" customHeight="1" x14ac:dyDescent="0.25">
      <c r="A121" s="11" t="s">
        <v>33</v>
      </c>
      <c r="B121" s="7" t="s">
        <v>222</v>
      </c>
      <c r="C121" s="7" t="s">
        <v>223</v>
      </c>
      <c r="D121" s="30" t="s">
        <v>191</v>
      </c>
      <c r="G121" s="11" t="b">
        <f t="shared" si="7"/>
        <v>0</v>
      </c>
      <c r="H121" s="13">
        <v>1</v>
      </c>
      <c r="I121" s="13">
        <v>2</v>
      </c>
      <c r="J121" s="13">
        <v>3</v>
      </c>
      <c r="K121" s="13">
        <v>4</v>
      </c>
      <c r="L121" s="13">
        <v>5</v>
      </c>
      <c r="M121" s="13">
        <v>6</v>
      </c>
    </row>
    <row r="122" spans="1:13" ht="27" customHeight="1" x14ac:dyDescent="0.25">
      <c r="A122" s="11" t="s">
        <v>27</v>
      </c>
      <c r="B122" s="7">
        <v>34</v>
      </c>
      <c r="C122" s="7" t="s">
        <v>224</v>
      </c>
      <c r="D122" s="34" t="s">
        <v>93</v>
      </c>
      <c r="E122" s="29" t="s">
        <v>94</v>
      </c>
      <c r="G122" s="11" t="b">
        <f t="shared" si="7"/>
        <v>0</v>
      </c>
      <c r="H122" s="13">
        <v>1</v>
      </c>
      <c r="I122" s="13">
        <v>2</v>
      </c>
      <c r="J122" s="13">
        <v>3</v>
      </c>
      <c r="K122" s="13">
        <v>4</v>
      </c>
      <c r="L122" s="13">
        <v>5</v>
      </c>
      <c r="M122" s="13">
        <v>6</v>
      </c>
    </row>
  </sheetData>
  <sheetProtection algorithmName="SHA-512" hashValue="DF4K70DzvzAC15M3QlnLajgNdgbpNOtwbKbOoqwvWIDscF0ETCW/2Q4Fw83i2CkzMPMZ3ayy4zB0ot8oZGe4NQ==" saltValue="qpnKPQIaUhQEk6vzcrkKUA==" spinCount="100000" sheet="1" objects="1" scenarios="1" selectLockedCells="1"/>
  <mergeCells count="5">
    <mergeCell ref="B44:D44"/>
    <mergeCell ref="B14:D14"/>
    <mergeCell ref="B67:D67"/>
    <mergeCell ref="B4:D4"/>
    <mergeCell ref="B3:D3"/>
  </mergeCells>
  <conditionalFormatting sqref="E6">
    <cfRule type="expression" dxfId="13" priority="14">
      <formula>$D$6="Ja, anders namelijk"</formula>
    </cfRule>
  </conditionalFormatting>
  <conditionalFormatting sqref="B6:D6 B7:C7 B8:D13 E16:E18 E20:E22 B27:C27 B28:D31 B32:C32 B45:D47 B48:C48 B49:D53 B54:C54 B55:D57 B62:C62 B63:D66 B68:D72 B98:C98 B73:C73 B74:D97 B99:D121 B33:D37 B58:C58 B122:C122 B39:D43 B38:C38 B15:D26 B59:D61">
    <cfRule type="expression" dxfId="12" priority="10">
      <formula>$G6</formula>
    </cfRule>
  </conditionalFormatting>
  <conditionalFormatting sqref="D122">
    <cfRule type="expression" dxfId="11" priority="4">
      <formula>$G122</formula>
    </cfRule>
  </conditionalFormatting>
  <conditionalFormatting sqref="E122">
    <cfRule type="expression" dxfId="10" priority="3">
      <formula>$G122</formula>
    </cfRule>
  </conditionalFormatting>
  <conditionalFormatting sqref="D38">
    <cfRule type="expression" dxfId="9" priority="2">
      <formula>$G38</formula>
    </cfRule>
  </conditionalFormatting>
  <conditionalFormatting sqref="E38">
    <cfRule type="expression" dxfId="8" priority="1">
      <formula>$G38</formula>
    </cfRule>
  </conditionalFormatting>
  <dataValidations count="6">
    <dataValidation allowBlank="1" showInputMessage="1" showErrorMessage="1" error="Please enter a year." sqref="D32 D7 D25 E15 D27 E19 D16:D18 D20:D22" xr:uid="{41AA5444-96BD-4572-A7A6-A48C3B2E1033}"/>
    <dataValidation type="date" allowBlank="1" showInputMessage="1" showErrorMessage="1" error="Please enter a valid date (dd-mm-yyyy)." sqref="D124" xr:uid="{6B41D1E1-328D-41D8-A569-1E24FE8EBF02}">
      <formula1>36526</formula1>
      <formula2>44926</formula2>
    </dataValidation>
    <dataValidation type="whole" allowBlank="1" showInputMessage="1" showErrorMessage="1" error="Please enter an integer." sqref="E16:E18 E20:E22 D45:D47" xr:uid="{8B2CF5CF-105F-4E2F-B68B-7C567BD1C20D}">
      <formula1>0</formula1>
      <formula2>999999</formula2>
    </dataValidation>
    <dataValidation type="decimal" allowBlank="1" showInputMessage="1" showErrorMessage="1" error="Please enter a number." sqref="D69:D70 D119:D121 D8:D13 D94:D96" xr:uid="{2599F5E7-8A66-424E-BCDA-4836C7A72156}">
      <formula1>0</formula1>
      <formula2>999999</formula2>
    </dataValidation>
    <dataValidation type="whole" allowBlank="1" showInputMessage="1" showErrorMessage="1" error="Please enter an integer." sqref="D43" xr:uid="{DCCAFA7C-AE24-4B9D-A39F-67280DD78216}">
      <formula1>0</formula1>
      <formula2>9999999</formula2>
    </dataValidation>
    <dataValidation type="decimal" allowBlank="1" showInputMessage="1" showErrorMessage="1" error="Please enter a percentage (0-100%)." sqref="D97 D15 D19 D23 D39:D42 D72" xr:uid="{BF18FB7E-E27C-44E4-94CD-85B6171029C1}">
      <formula1>0</formula1>
      <formula2>1</formula2>
    </dataValidation>
  </dataValidations>
  <pageMargins left="0.7" right="0.7" top="0.75" bottom="0.75" header="0.3" footer="0.3"/>
  <pageSetup paperSize="9" orientation="portrait" r:id="rId1"/>
  <ignoredErrors>
    <ignoredError sqref="G25 G39"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xr:uid="{C33A56BA-E29A-485D-A3BB-508459CE85D8}">
          <x14:formula1>
            <xm:f>Lists!$A$1:$A$2</xm:f>
          </x14:formula1>
          <xm:sqref>D68 D71 D74:D93 D55:D56 D99:D118 D37 D61</xm:sqref>
        </x14:dataValidation>
        <x14:dataValidation type="list" allowBlank="1" showInputMessage="1" showErrorMessage="1" error="Voer een jaartal in aub." xr:uid="{8EFD324D-034E-41B1-BFF8-6274387DC6A2}">
          <x14:formula1>
            <xm:f>Lists!$B$1:$B$5</xm:f>
          </x14:formula1>
          <xm:sqref>D28:D31 D33:D36</xm:sqref>
        </x14:dataValidation>
        <x14:dataValidation type="list" allowBlank="1" showInputMessage="1" showErrorMessage="1" xr:uid="{3C487E66-FCCC-4E67-A896-6259175115F3}">
          <x14:formula1>
            <xm:f>Lists!$C$1:$C$4</xm:f>
          </x14:formula1>
          <xm:sqref>D49:D53 D57 D63:D66 D24 D26 D59:D60</xm:sqref>
        </x14:dataValidation>
        <x14:dataValidation type="list" allowBlank="1" showInputMessage="1" showErrorMessage="1" xr:uid="{90BD8D8E-7D42-4CEC-AE09-35B3065FF106}">
          <x14:formula1>
            <xm:f>Lists!$A$7:$A$12</xm:f>
          </x14:formula1>
          <xm:sqref>D5</xm:sqref>
        </x14:dataValidation>
        <x14:dataValidation type="list" allowBlank="1" showInputMessage="1" showErrorMessage="1" xr:uid="{D413EFEA-3E96-4C86-AE84-D573224893CF}">
          <x14:formula1>
            <xm:f>Lists!$C$7:$C$12</xm:f>
          </x14:formula1>
          <xm:sqref>D6</xm:sqref>
        </x14:dataValidation>
        <x14:dataValidation type="list" allowBlank="1" showInputMessage="1" showErrorMessage="1" xr:uid="{6C999C9A-3A0D-4BC1-B7AF-55FE175D2151}">
          <x14:formula1>
            <xm:f>Lists!$B$15:$B$20</xm:f>
          </x14:formula1>
          <xm:sqref>E122 E38</xm:sqref>
        </x14:dataValidation>
        <x14:dataValidation type="list" allowBlank="1" showInputMessage="1" showErrorMessage="1" xr:uid="{B5ADB1E6-3773-49C8-BA3A-BCE0A922771F}">
          <x14:formula1>
            <xm:f>Lists!$A$14:$A$25</xm:f>
          </x14:formula1>
          <xm:sqref>D122 D38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1B0D-E3D3-4AD2-AC9A-8ECAB486700B}">
  <sheetPr codeName="Blad4"/>
  <dimension ref="A1:O132"/>
  <sheetViews>
    <sheetView zoomScaleNormal="100" workbookViewId="0">
      <selection activeCell="D5" sqref="D5"/>
    </sheetView>
  </sheetViews>
  <sheetFormatPr defaultColWidth="8.85546875" defaultRowHeight="15" x14ac:dyDescent="0.25"/>
  <cols>
    <col min="1" max="1" width="6.7109375" style="11" customWidth="1"/>
    <col min="2" max="2" width="6.7109375" style="3" customWidth="1"/>
    <col min="3" max="3" width="85.7109375" style="3" customWidth="1"/>
    <col min="4" max="4" width="48" style="3" customWidth="1"/>
    <col min="5" max="5" width="22.28515625" style="3" customWidth="1"/>
    <col min="6" max="6" width="11.42578125" style="3" customWidth="1"/>
    <col min="7" max="7" width="10.7109375" style="11" bestFit="1" customWidth="1"/>
    <col min="8" max="13" width="8.85546875" style="13"/>
    <col min="14" max="15" width="8.85546875" style="14"/>
    <col min="16" max="16384" width="8.85546875" style="3"/>
  </cols>
  <sheetData>
    <row r="1" spans="1:15" s="15" customFormat="1" ht="15" customHeight="1" x14ac:dyDescent="0.15">
      <c r="A1" s="11" t="s">
        <v>0</v>
      </c>
      <c r="B1" s="11" t="s">
        <v>0</v>
      </c>
      <c r="C1" s="11" t="s">
        <v>0</v>
      </c>
      <c r="D1" s="11" t="s">
        <v>0</v>
      </c>
      <c r="E1" s="11" t="s">
        <v>0</v>
      </c>
      <c r="F1" s="11" t="s">
        <v>0</v>
      </c>
      <c r="G1" s="11" t="s">
        <v>0</v>
      </c>
      <c r="H1" s="13" t="s">
        <v>18</v>
      </c>
      <c r="I1" s="13" t="s">
        <v>19</v>
      </c>
      <c r="J1" s="13" t="s">
        <v>20</v>
      </c>
      <c r="K1" s="13" t="s">
        <v>21</v>
      </c>
      <c r="L1" s="13" t="s">
        <v>22</v>
      </c>
      <c r="M1" s="13" t="s">
        <v>225</v>
      </c>
      <c r="N1" s="14"/>
      <c r="O1" s="14"/>
    </row>
    <row r="2" spans="1:15" ht="15" customHeight="1" x14ac:dyDescent="0.25">
      <c r="B2" s="1"/>
      <c r="C2" s="1"/>
      <c r="D2" s="1"/>
      <c r="E2" s="1"/>
      <c r="F2" s="1"/>
      <c r="G2" s="12"/>
    </row>
    <row r="3" spans="1:15" ht="66" customHeight="1" x14ac:dyDescent="0.25">
      <c r="B3" s="46" t="s">
        <v>226</v>
      </c>
      <c r="C3" s="46"/>
      <c r="D3" s="46"/>
    </row>
    <row r="4" spans="1:15" ht="21" customHeight="1" x14ac:dyDescent="0.25">
      <c r="A4" s="11" t="s">
        <v>25</v>
      </c>
      <c r="B4" s="43" t="s">
        <v>227</v>
      </c>
      <c r="C4" s="44"/>
      <c r="D4" s="45"/>
      <c r="E4" s="1">
        <f>'Behaviour &amp; Culture'!E5</f>
        <v>5</v>
      </c>
    </row>
    <row r="5" spans="1:15" ht="27" customHeight="1" x14ac:dyDescent="0.25">
      <c r="A5" s="11" t="s">
        <v>27</v>
      </c>
      <c r="B5" s="7">
        <v>1</v>
      </c>
      <c r="C5" s="7" t="s">
        <v>228</v>
      </c>
      <c r="D5" s="34" t="s">
        <v>93</v>
      </c>
      <c r="E5" s="29" t="s">
        <v>94</v>
      </c>
      <c r="G5" s="11" t="b">
        <f>AND($H5&lt;&gt;$E$4,$I5&lt;&gt;$E$4,$J5&lt;&gt;$E$4,$K5&lt;&gt;$E$4,$L5&lt;&gt;$E$4,$M5&lt;&gt;$E$4,$N5&lt;&gt;$E$4)</f>
        <v>1</v>
      </c>
      <c r="J5" s="13">
        <v>3</v>
      </c>
    </row>
    <row r="6" spans="1:15" ht="27" customHeight="1" x14ac:dyDescent="0.25">
      <c r="A6" s="11" t="s">
        <v>27</v>
      </c>
      <c r="B6" s="7">
        <v>2</v>
      </c>
      <c r="C6" s="7" t="s">
        <v>229</v>
      </c>
      <c r="D6" s="29" t="s">
        <v>230</v>
      </c>
      <c r="G6" s="11" t="b">
        <f>AND($H6&lt;&gt;$E$4,$I6&lt;&gt;$E$4,$J6&lt;&gt;$E$4,$K6&lt;&gt;$E$4,$L6&lt;&gt;$E$4,$M6&lt;&gt;$E$4,$N6&lt;&gt;$E$4)</f>
        <v>0</v>
      </c>
      <c r="L6" s="13">
        <v>5</v>
      </c>
    </row>
    <row r="7" spans="1:15" ht="27" customHeight="1" x14ac:dyDescent="0.25">
      <c r="A7" s="11" t="s">
        <v>33</v>
      </c>
      <c r="B7" s="7" t="s">
        <v>34</v>
      </c>
      <c r="C7" s="7" t="s">
        <v>231</v>
      </c>
      <c r="D7" s="29" t="s">
        <v>232</v>
      </c>
      <c r="G7" s="11" t="b">
        <f>AND($H7&lt;&gt;$E$4,$I7&lt;&gt;$E$4,$J7&lt;&gt;$E$4,$K7&lt;&gt;$E$4,$L7&lt;&gt;$E$4,$M7&lt;&gt;$E$4,$N7&lt;&gt;$E$4)</f>
        <v>0</v>
      </c>
      <c r="J7" s="13">
        <v>3</v>
      </c>
      <c r="L7" s="13">
        <v>5</v>
      </c>
      <c r="M7" s="13">
        <v>6</v>
      </c>
    </row>
    <row r="8" spans="1:15" ht="18" customHeight="1" x14ac:dyDescent="0.25">
      <c r="A8" s="11" t="s">
        <v>33</v>
      </c>
      <c r="B8" s="7" t="s">
        <v>37</v>
      </c>
      <c r="C8" s="7" t="s">
        <v>233</v>
      </c>
      <c r="D8" s="33" t="s">
        <v>101</v>
      </c>
      <c r="G8" s="11" t="b">
        <f>OR(AND($H8&lt;&gt;$E$4,$I8&lt;&gt;$E$4,$J8&lt;&gt;$E$4,$K8&lt;&gt;$E$4,$L8&lt;&gt;$E$4,$M8&lt;&gt;$E$4,$N8&lt;&gt;$E$4), $D$7="Nee", $D$7="N.v.t., want geen aandeelhouder")</f>
        <v>0</v>
      </c>
      <c r="J8" s="13">
        <v>3</v>
      </c>
      <c r="L8" s="13">
        <v>5</v>
      </c>
      <c r="M8" s="13">
        <v>6</v>
      </c>
    </row>
    <row r="9" spans="1:15" ht="18" customHeight="1" x14ac:dyDescent="0.25">
      <c r="A9" s="11" t="s">
        <v>33</v>
      </c>
      <c r="B9" s="7" t="s">
        <v>48</v>
      </c>
      <c r="C9" s="7" t="s">
        <v>234</v>
      </c>
      <c r="D9" s="29" t="s">
        <v>235</v>
      </c>
      <c r="G9" s="11" t="b">
        <f>AND($H9&lt;&gt;$E$4,$I9&lt;&gt;$E$4,$J9&lt;&gt;$E$4,$K9&lt;&gt;$E$4,$L9&lt;&gt;$E$4,$M9&lt;&gt;$E$4,$N9&lt;&gt;$E$4)</f>
        <v>0</v>
      </c>
      <c r="H9" s="13">
        <v>1</v>
      </c>
      <c r="I9" s="13">
        <v>2</v>
      </c>
      <c r="J9" s="13">
        <v>3</v>
      </c>
      <c r="K9" s="13">
        <v>4</v>
      </c>
      <c r="L9" s="13">
        <v>5</v>
      </c>
      <c r="M9" s="13">
        <v>6</v>
      </c>
    </row>
    <row r="10" spans="1:15" ht="18" customHeight="1" x14ac:dyDescent="0.25">
      <c r="A10" s="11" t="s">
        <v>33</v>
      </c>
      <c r="B10" s="7" t="s">
        <v>51</v>
      </c>
      <c r="C10" s="7" t="s">
        <v>236</v>
      </c>
      <c r="D10" s="29" t="s">
        <v>235</v>
      </c>
      <c r="G10" s="11" t="b">
        <f>AND($H10&lt;&gt;$E$4,$I10&lt;&gt;$E$4,$J10&lt;&gt;$E$4,$K10&lt;&gt;$E$4,$L10&lt;&gt;$E$4,$M10&lt;&gt;$E$4,$N10&lt;&gt;$E$4)</f>
        <v>0</v>
      </c>
      <c r="H10" s="13">
        <v>1</v>
      </c>
      <c r="I10" s="13">
        <v>2</v>
      </c>
      <c r="J10" s="13">
        <v>3</v>
      </c>
      <c r="K10" s="13">
        <v>4</v>
      </c>
      <c r="L10" s="13">
        <v>5</v>
      </c>
      <c r="M10" s="13">
        <v>6</v>
      </c>
    </row>
    <row r="11" spans="1:15" ht="18" customHeight="1" x14ac:dyDescent="0.25">
      <c r="A11" s="11" t="s">
        <v>33</v>
      </c>
      <c r="B11" s="6" t="s">
        <v>55</v>
      </c>
      <c r="C11" s="7" t="s">
        <v>237</v>
      </c>
      <c r="D11" s="29" t="s">
        <v>235</v>
      </c>
      <c r="G11" s="11" t="e">
        <v>#REF!</v>
      </c>
      <c r="H11" s="13">
        <v>1</v>
      </c>
      <c r="I11" s="13">
        <v>2</v>
      </c>
      <c r="J11" s="13">
        <v>3</v>
      </c>
      <c r="K11" s="13">
        <v>4</v>
      </c>
      <c r="L11" s="13">
        <v>5</v>
      </c>
      <c r="M11" s="13">
        <v>6</v>
      </c>
    </row>
    <row r="12" spans="1:15" ht="18" customHeight="1" x14ac:dyDescent="0.25">
      <c r="A12" s="11" t="s">
        <v>33</v>
      </c>
      <c r="B12" s="7" t="s">
        <v>57</v>
      </c>
      <c r="C12" s="7" t="s">
        <v>237</v>
      </c>
      <c r="D12" s="29" t="s">
        <v>235</v>
      </c>
      <c r="G12" s="11" t="e">
        <v>#REF!</v>
      </c>
      <c r="H12" s="13">
        <v>1</v>
      </c>
      <c r="I12" s="13">
        <v>2</v>
      </c>
      <c r="J12" s="13">
        <v>3</v>
      </c>
      <c r="K12" s="13">
        <v>4</v>
      </c>
      <c r="L12" s="13">
        <v>5</v>
      </c>
      <c r="M12" s="13">
        <v>6</v>
      </c>
    </row>
    <row r="13" spans="1:15" ht="27" customHeight="1" x14ac:dyDescent="0.25">
      <c r="A13" s="11" t="s">
        <v>27</v>
      </c>
      <c r="B13" s="7">
        <v>5</v>
      </c>
      <c r="C13" s="7" t="s">
        <v>238</v>
      </c>
      <c r="D13" s="29" t="s">
        <v>90</v>
      </c>
      <c r="G13" s="11" t="b">
        <f>AND($H13&lt;&gt;$E$4,$I13&lt;&gt;$E$4,$J13&lt;&gt;$E$4,$K13&lt;&gt;$E$4,$L13&lt;&gt;$E$4,$M13&lt;&gt;$E$4,$N13&lt;&gt;$E$4)</f>
        <v>0</v>
      </c>
      <c r="H13" s="13">
        <v>1</v>
      </c>
      <c r="I13" s="13">
        <v>2</v>
      </c>
      <c r="J13" s="13">
        <v>3</v>
      </c>
      <c r="K13" s="13">
        <v>4</v>
      </c>
      <c r="L13" s="13">
        <v>5</v>
      </c>
      <c r="M13" s="13">
        <v>6</v>
      </c>
    </row>
    <row r="14" spans="1:15" ht="18" customHeight="1" x14ac:dyDescent="0.25">
      <c r="A14" s="11" t="s">
        <v>33</v>
      </c>
      <c r="B14" s="7" t="s">
        <v>239</v>
      </c>
      <c r="C14" s="7" t="s">
        <v>240</v>
      </c>
      <c r="D14" s="29" t="s">
        <v>90</v>
      </c>
      <c r="G14" s="11" t="b">
        <f>AND($H14&lt;&gt;$E$4,$I14&lt;&gt;$E$4,$J14&lt;&gt;$E$4,$K14&lt;&gt;$E$4,$L14&lt;&gt;$E$4,$M14&lt;&gt;$E$4,$N14&lt;&gt;$E$4)</f>
        <v>0</v>
      </c>
      <c r="H14" s="13">
        <v>1</v>
      </c>
      <c r="I14" s="13">
        <v>2</v>
      </c>
      <c r="J14" s="13">
        <v>3</v>
      </c>
      <c r="K14" s="13">
        <v>4</v>
      </c>
      <c r="L14" s="13">
        <v>5</v>
      </c>
      <c r="M14" s="13">
        <v>6</v>
      </c>
    </row>
    <row r="15" spans="1:15" ht="18" customHeight="1" x14ac:dyDescent="0.25">
      <c r="A15" s="11" t="s">
        <v>33</v>
      </c>
      <c r="B15" s="7" t="s">
        <v>241</v>
      </c>
      <c r="C15" s="7" t="s">
        <v>242</v>
      </c>
      <c r="D15" s="29" t="s">
        <v>90</v>
      </c>
      <c r="G15" s="11" t="e">
        <v>#REF!</v>
      </c>
      <c r="H15" s="13">
        <v>1</v>
      </c>
      <c r="I15" s="13">
        <v>2</v>
      </c>
      <c r="J15" s="13">
        <v>3</v>
      </c>
      <c r="K15" s="13">
        <v>4</v>
      </c>
      <c r="L15" s="13">
        <v>5</v>
      </c>
      <c r="M15" s="13">
        <v>6</v>
      </c>
    </row>
    <row r="16" spans="1:15" ht="27" customHeight="1" x14ac:dyDescent="0.25">
      <c r="A16" s="11" t="s">
        <v>33</v>
      </c>
      <c r="B16" s="7" t="s">
        <v>65</v>
      </c>
      <c r="C16" s="7" t="s">
        <v>243</v>
      </c>
      <c r="D16" s="29" t="s">
        <v>90</v>
      </c>
      <c r="G16" s="11" t="b">
        <f>AND($H16&lt;&gt;$E$4,$I16&lt;&gt;$E$4,$J16&lt;&gt;$E$4,$K16&lt;&gt;$E$4,$L16&lt;&gt;$E$4,$M16&lt;&gt;$E$4,$N16&lt;&gt;$E$4)</f>
        <v>0</v>
      </c>
      <c r="H16" s="13">
        <v>1</v>
      </c>
      <c r="I16" s="13">
        <v>2</v>
      </c>
      <c r="J16" s="13">
        <v>3</v>
      </c>
      <c r="K16" s="13">
        <v>4</v>
      </c>
      <c r="L16" s="13">
        <v>5</v>
      </c>
      <c r="M16" s="13">
        <v>6</v>
      </c>
    </row>
    <row r="17" spans="1:13" ht="27" customHeight="1" x14ac:dyDescent="0.25">
      <c r="A17" s="11" t="s">
        <v>33</v>
      </c>
      <c r="B17" s="7" t="s">
        <v>68</v>
      </c>
      <c r="C17" s="7" t="s">
        <v>244</v>
      </c>
      <c r="D17" s="29" t="s">
        <v>90</v>
      </c>
      <c r="G17" s="11" t="e">
        <v>#REF!</v>
      </c>
      <c r="H17" s="13">
        <v>1</v>
      </c>
      <c r="I17" s="13">
        <v>2</v>
      </c>
      <c r="J17" s="13">
        <v>3</v>
      </c>
      <c r="K17" s="13">
        <v>4</v>
      </c>
      <c r="L17" s="13">
        <v>5</v>
      </c>
      <c r="M17" s="13">
        <v>6</v>
      </c>
    </row>
    <row r="18" spans="1:13" ht="18" customHeight="1" x14ac:dyDescent="0.25">
      <c r="A18" s="11" t="s">
        <v>27</v>
      </c>
      <c r="B18" s="7">
        <v>8</v>
      </c>
      <c r="C18" s="7" t="s">
        <v>245</v>
      </c>
      <c r="D18" s="29" t="s">
        <v>90</v>
      </c>
      <c r="G18" s="11" t="b">
        <f t="shared" ref="G18:G24" si="0">AND($H18&lt;&gt;$E$4,$I18&lt;&gt;$E$4,$J18&lt;&gt;$E$4,$K18&lt;&gt;$E$4,$L18&lt;&gt;$E$4,$M18&lt;&gt;$E$4,$N18&lt;&gt;$E$4)</f>
        <v>0</v>
      </c>
      <c r="H18" s="13">
        <v>1</v>
      </c>
      <c r="I18" s="13">
        <v>2</v>
      </c>
      <c r="J18" s="13">
        <v>3</v>
      </c>
      <c r="L18" s="13">
        <v>5</v>
      </c>
      <c r="M18" s="13">
        <v>6</v>
      </c>
    </row>
    <row r="19" spans="1:13" ht="27" customHeight="1" x14ac:dyDescent="0.25">
      <c r="A19" s="11" t="s">
        <v>27</v>
      </c>
      <c r="B19" s="7">
        <v>9</v>
      </c>
      <c r="C19" s="7" t="s">
        <v>246</v>
      </c>
      <c r="D19" s="29" t="s">
        <v>90</v>
      </c>
      <c r="G19" s="11" t="b">
        <f t="shared" si="0"/>
        <v>0</v>
      </c>
      <c r="H19" s="13">
        <v>1</v>
      </c>
      <c r="I19" s="13">
        <v>2</v>
      </c>
      <c r="J19" s="13">
        <v>3</v>
      </c>
      <c r="L19" s="13">
        <v>5</v>
      </c>
      <c r="M19" s="13">
        <v>6</v>
      </c>
    </row>
    <row r="20" spans="1:13" ht="27" customHeight="1" x14ac:dyDescent="0.25">
      <c r="A20" s="11" t="s">
        <v>27</v>
      </c>
      <c r="B20" s="7">
        <v>10</v>
      </c>
      <c r="C20" s="7" t="s">
        <v>247</v>
      </c>
      <c r="D20" s="29" t="s">
        <v>90</v>
      </c>
      <c r="G20" s="11" t="b">
        <f t="shared" si="0"/>
        <v>1</v>
      </c>
      <c r="K20" s="13">
        <v>4</v>
      </c>
    </row>
    <row r="21" spans="1:13" ht="36" customHeight="1" x14ac:dyDescent="0.25">
      <c r="A21" s="11" t="s">
        <v>27</v>
      </c>
      <c r="B21" s="7">
        <v>11</v>
      </c>
      <c r="C21" s="7" t="s">
        <v>248</v>
      </c>
      <c r="D21" s="29" t="s">
        <v>249</v>
      </c>
      <c r="E21" s="17" t="s">
        <v>0</v>
      </c>
      <c r="G21" s="11" t="b">
        <f t="shared" si="0"/>
        <v>0</v>
      </c>
      <c r="H21" s="13">
        <v>1</v>
      </c>
      <c r="I21" s="13">
        <v>2</v>
      </c>
      <c r="J21" s="13">
        <v>3</v>
      </c>
      <c r="L21" s="13">
        <v>5</v>
      </c>
      <c r="M21" s="13">
        <v>6</v>
      </c>
    </row>
    <row r="22" spans="1:13" ht="18" customHeight="1" x14ac:dyDescent="0.25">
      <c r="A22" s="11" t="s">
        <v>27</v>
      </c>
      <c r="B22" s="7">
        <v>12</v>
      </c>
      <c r="C22" s="7" t="s">
        <v>250</v>
      </c>
      <c r="D22" s="29" t="s">
        <v>90</v>
      </c>
      <c r="G22" s="11" t="b">
        <f t="shared" si="0"/>
        <v>0</v>
      </c>
      <c r="L22" s="13">
        <v>5</v>
      </c>
    </row>
    <row r="23" spans="1:13" ht="27" customHeight="1" x14ac:dyDescent="0.25">
      <c r="A23" s="11" t="s">
        <v>27</v>
      </c>
      <c r="B23" s="7">
        <v>13</v>
      </c>
      <c r="C23" s="7" t="s">
        <v>251</v>
      </c>
      <c r="D23" s="29" t="s">
        <v>90</v>
      </c>
      <c r="G23" s="11" t="b">
        <f t="shared" si="0"/>
        <v>0</v>
      </c>
      <c r="L23" s="13">
        <v>5</v>
      </c>
    </row>
    <row r="24" spans="1:13" ht="27" customHeight="1" x14ac:dyDescent="0.25">
      <c r="A24" s="11" t="s">
        <v>27</v>
      </c>
      <c r="B24" s="7">
        <v>14</v>
      </c>
      <c r="C24" s="7" t="s">
        <v>252</v>
      </c>
      <c r="D24" s="29" t="s">
        <v>253</v>
      </c>
      <c r="G24" s="11" t="b">
        <f t="shared" si="0"/>
        <v>0</v>
      </c>
      <c r="L24" s="13">
        <v>5</v>
      </c>
    </row>
    <row r="25" spans="1:13" ht="21" customHeight="1" x14ac:dyDescent="0.25">
      <c r="A25" s="11" t="s">
        <v>25</v>
      </c>
      <c r="B25" s="43" t="s">
        <v>254</v>
      </c>
      <c r="C25" s="44"/>
      <c r="D25" s="45"/>
    </row>
    <row r="26" spans="1:13" ht="27" customHeight="1" x14ac:dyDescent="0.25">
      <c r="A26" s="11" t="s">
        <v>33</v>
      </c>
      <c r="B26" s="7" t="s">
        <v>255</v>
      </c>
      <c r="C26" s="7" t="s">
        <v>256</v>
      </c>
      <c r="D26" s="29" t="s">
        <v>90</v>
      </c>
      <c r="G26" s="11" t="b">
        <f>AND($H26&lt;&gt;$E$4,$I26&lt;&gt;$E$4,$J26&lt;&gt;$E$4,$K26&lt;&gt;$E$4,$L26&lt;&gt;$E$4,$M26&lt;&gt;$E$4,$N26&lt;&gt;$E$4)</f>
        <v>0</v>
      </c>
      <c r="H26" s="13">
        <v>1</v>
      </c>
      <c r="I26" s="13">
        <v>2</v>
      </c>
      <c r="J26" s="13">
        <v>3</v>
      </c>
      <c r="K26" s="13">
        <v>4</v>
      </c>
      <c r="L26" s="13">
        <v>5</v>
      </c>
      <c r="M26" s="13">
        <v>6</v>
      </c>
    </row>
    <row r="27" spans="1:13" ht="27" customHeight="1" x14ac:dyDescent="0.25">
      <c r="A27" s="11" t="s">
        <v>33</v>
      </c>
      <c r="B27" s="7" t="s">
        <v>257</v>
      </c>
      <c r="C27" s="7" t="s">
        <v>258</v>
      </c>
      <c r="D27" s="29" t="s">
        <v>90</v>
      </c>
      <c r="G27" s="11" t="e">
        <v>#REF!</v>
      </c>
      <c r="H27" s="13">
        <v>1</v>
      </c>
      <c r="I27" s="13">
        <v>2</v>
      </c>
      <c r="J27" s="13">
        <v>3</v>
      </c>
      <c r="K27" s="13">
        <v>4</v>
      </c>
      <c r="L27" s="13">
        <v>5</v>
      </c>
      <c r="M27" s="13">
        <v>6</v>
      </c>
    </row>
    <row r="28" spans="1:13" ht="18" customHeight="1" x14ac:dyDescent="0.25">
      <c r="A28" s="11" t="s">
        <v>27</v>
      </c>
      <c r="B28" s="7">
        <v>16</v>
      </c>
      <c r="C28" s="7" t="s">
        <v>259</v>
      </c>
      <c r="G28" s="11" t="b">
        <f>AND($H28&lt;&gt;$E$4,$I28&lt;&gt;$E$4,$J28&lt;&gt;$E$4,$K28&lt;&gt;$E$4,$L28&lt;&gt;$E$4,$M28&lt;&gt;$E$4,$N28&lt;&gt;$E$4)</f>
        <v>0</v>
      </c>
      <c r="H28" s="13">
        <v>1</v>
      </c>
      <c r="I28" s="13">
        <v>2</v>
      </c>
      <c r="J28" s="13">
        <v>3</v>
      </c>
      <c r="K28" s="13">
        <v>4</v>
      </c>
      <c r="L28" s="13">
        <v>5</v>
      </c>
      <c r="M28" s="13">
        <v>6</v>
      </c>
    </row>
    <row r="29" spans="1:13" ht="18" customHeight="1" x14ac:dyDescent="0.25">
      <c r="A29" s="11" t="s">
        <v>33</v>
      </c>
      <c r="B29" s="7" t="s">
        <v>260</v>
      </c>
      <c r="C29" s="7" t="s">
        <v>261</v>
      </c>
      <c r="D29" s="33" t="s">
        <v>101</v>
      </c>
      <c r="G29" s="11" t="b">
        <f>AND($H29&lt;&gt;$E$4,$I29&lt;&gt;$E$4,$J29&lt;&gt;$E$4,$K29&lt;&gt;$E$4,$L29&lt;&gt;$E$4,$M29&lt;&gt;$E$4,$N29&lt;&gt;$E$4)</f>
        <v>0</v>
      </c>
      <c r="H29" s="13">
        <v>1</v>
      </c>
      <c r="I29" s="13">
        <v>2</v>
      </c>
      <c r="J29" s="13">
        <v>3</v>
      </c>
      <c r="K29" s="13">
        <v>4</v>
      </c>
      <c r="L29" s="13">
        <v>5</v>
      </c>
      <c r="M29" s="13">
        <v>6</v>
      </c>
    </row>
    <row r="30" spans="1:13" ht="18" customHeight="1" x14ac:dyDescent="0.25">
      <c r="A30" s="11" t="s">
        <v>33</v>
      </c>
      <c r="B30" s="7" t="s">
        <v>262</v>
      </c>
      <c r="C30" s="7" t="s">
        <v>263</v>
      </c>
      <c r="D30" s="33" t="s">
        <v>101</v>
      </c>
      <c r="G30" s="11" t="b">
        <f>AND($H30&lt;&gt;$E$4,$I30&lt;&gt;$E$4,$J30&lt;&gt;$E$4,$K30&lt;&gt;$E$4,$L30&lt;&gt;$E$4,$M30&lt;&gt;$E$4,$N30&lt;&gt;$E$4)</f>
        <v>0</v>
      </c>
      <c r="H30" s="13">
        <v>1</v>
      </c>
      <c r="I30" s="13">
        <v>2</v>
      </c>
      <c r="J30" s="13">
        <v>3</v>
      </c>
      <c r="K30" s="13">
        <v>4</v>
      </c>
      <c r="L30" s="13">
        <v>5</v>
      </c>
      <c r="M30" s="13">
        <v>6</v>
      </c>
    </row>
    <row r="31" spans="1:13" ht="18" customHeight="1" x14ac:dyDescent="0.25">
      <c r="A31" s="11" t="s">
        <v>33</v>
      </c>
      <c r="B31" s="7" t="s">
        <v>264</v>
      </c>
      <c r="C31" s="7" t="s">
        <v>265</v>
      </c>
      <c r="D31" s="33" t="s">
        <v>101</v>
      </c>
      <c r="G31" s="11" t="b">
        <f>AND($H31&lt;&gt;$E$4,$I31&lt;&gt;$E$4,$J31&lt;&gt;$E$4,$K31&lt;&gt;$E$4,$L31&lt;&gt;$E$4,$M31&lt;&gt;$E$4,$N31&lt;&gt;$E$4)</f>
        <v>0</v>
      </c>
      <c r="H31" s="13">
        <v>1</v>
      </c>
      <c r="I31" s="13">
        <v>2</v>
      </c>
      <c r="J31" s="13">
        <v>3</v>
      </c>
      <c r="K31" s="13">
        <v>4</v>
      </c>
      <c r="L31" s="13">
        <v>5</v>
      </c>
      <c r="M31" s="13">
        <v>6</v>
      </c>
    </row>
    <row r="32" spans="1:13" ht="27" customHeight="1" x14ac:dyDescent="0.25">
      <c r="A32" s="11" t="s">
        <v>33</v>
      </c>
      <c r="B32" s="7" t="s">
        <v>266</v>
      </c>
      <c r="C32" s="7" t="s">
        <v>267</v>
      </c>
      <c r="D32" s="33" t="s">
        <v>101</v>
      </c>
      <c r="G32" s="11" t="e">
        <v>#REF!</v>
      </c>
      <c r="H32" s="13">
        <v>1</v>
      </c>
      <c r="I32" s="13">
        <v>2</v>
      </c>
      <c r="J32" s="13">
        <v>3</v>
      </c>
      <c r="K32" s="13">
        <v>4</v>
      </c>
      <c r="L32" s="13">
        <v>5</v>
      </c>
      <c r="M32" s="13">
        <v>6</v>
      </c>
    </row>
    <row r="33" spans="1:13" ht="18" customHeight="1" x14ac:dyDescent="0.25">
      <c r="A33" s="11" t="s">
        <v>33</v>
      </c>
      <c r="B33" s="7" t="s">
        <v>268</v>
      </c>
      <c r="C33" s="7" t="s">
        <v>269</v>
      </c>
      <c r="D33" s="33" t="s">
        <v>101</v>
      </c>
      <c r="G33" s="11" t="b">
        <f>AND($H33&lt;&gt;$E$4,$I33&lt;&gt;$E$4,$J33&lt;&gt;$E$4,$K33&lt;&gt;$E$4,$L33&lt;&gt;$E$4,$M33&lt;&gt;$E$4,$N33&lt;&gt;$E$4)</f>
        <v>0</v>
      </c>
      <c r="H33" s="13">
        <v>1</v>
      </c>
      <c r="I33" s="13">
        <v>2</v>
      </c>
      <c r="J33" s="13">
        <v>3</v>
      </c>
      <c r="K33" s="13">
        <v>4</v>
      </c>
      <c r="L33" s="13">
        <v>5</v>
      </c>
      <c r="M33" s="13">
        <v>6</v>
      </c>
    </row>
    <row r="34" spans="1:13" ht="18" customHeight="1" x14ac:dyDescent="0.25">
      <c r="A34" s="11" t="s">
        <v>27</v>
      </c>
      <c r="B34" s="7">
        <v>17</v>
      </c>
      <c r="C34" s="7" t="s">
        <v>270</v>
      </c>
      <c r="G34" s="11" t="e">
        <v>#REF!</v>
      </c>
      <c r="H34" s="13">
        <v>1</v>
      </c>
      <c r="I34" s="13">
        <v>2</v>
      </c>
      <c r="J34" s="13">
        <v>3</v>
      </c>
      <c r="K34" s="13">
        <v>4</v>
      </c>
      <c r="L34" s="13">
        <v>5</v>
      </c>
      <c r="M34" s="13">
        <v>6</v>
      </c>
    </row>
    <row r="35" spans="1:13" ht="18" customHeight="1" x14ac:dyDescent="0.25">
      <c r="A35" s="11" t="s">
        <v>33</v>
      </c>
      <c r="B35" s="7" t="s">
        <v>271</v>
      </c>
      <c r="C35" s="7" t="s">
        <v>261</v>
      </c>
      <c r="D35" s="33" t="s">
        <v>101</v>
      </c>
      <c r="G35" s="11" t="e">
        <v>#REF!</v>
      </c>
      <c r="H35" s="13">
        <v>1</v>
      </c>
      <c r="I35" s="13">
        <v>2</v>
      </c>
      <c r="J35" s="13">
        <v>3</v>
      </c>
      <c r="K35" s="13">
        <v>4</v>
      </c>
      <c r="L35" s="13">
        <v>5</v>
      </c>
      <c r="M35" s="13">
        <v>6</v>
      </c>
    </row>
    <row r="36" spans="1:13" ht="18" customHeight="1" x14ac:dyDescent="0.25">
      <c r="A36" s="11" t="s">
        <v>33</v>
      </c>
      <c r="B36" s="7" t="s">
        <v>272</v>
      </c>
      <c r="C36" s="7" t="s">
        <v>263</v>
      </c>
      <c r="D36" s="33" t="s">
        <v>101</v>
      </c>
      <c r="G36" s="11" t="e">
        <v>#REF!</v>
      </c>
      <c r="H36" s="13">
        <v>1</v>
      </c>
      <c r="I36" s="13">
        <v>2</v>
      </c>
      <c r="J36" s="13">
        <v>3</v>
      </c>
      <c r="K36" s="13">
        <v>4</v>
      </c>
      <c r="L36" s="13">
        <v>5</v>
      </c>
      <c r="M36" s="13">
        <v>6</v>
      </c>
    </row>
    <row r="37" spans="1:13" ht="18" customHeight="1" x14ac:dyDescent="0.25">
      <c r="A37" s="11" t="s">
        <v>33</v>
      </c>
      <c r="B37" s="7" t="s">
        <v>273</v>
      </c>
      <c r="C37" s="7" t="s">
        <v>265</v>
      </c>
      <c r="D37" s="33" t="s">
        <v>101</v>
      </c>
      <c r="G37" s="11" t="e">
        <v>#REF!</v>
      </c>
      <c r="H37" s="13">
        <v>1</v>
      </c>
      <c r="I37" s="13">
        <v>2</v>
      </c>
      <c r="J37" s="13">
        <v>3</v>
      </c>
      <c r="K37" s="13">
        <v>4</v>
      </c>
      <c r="L37" s="13">
        <v>5</v>
      </c>
      <c r="M37" s="13">
        <v>6</v>
      </c>
    </row>
    <row r="38" spans="1:13" ht="18" customHeight="1" x14ac:dyDescent="0.25">
      <c r="A38" s="11" t="s">
        <v>33</v>
      </c>
      <c r="B38" s="7" t="s">
        <v>274</v>
      </c>
      <c r="C38" s="7" t="s">
        <v>275</v>
      </c>
      <c r="D38" s="33" t="s">
        <v>101</v>
      </c>
      <c r="G38" s="11" t="e">
        <v>#REF!</v>
      </c>
      <c r="H38" s="13">
        <v>1</v>
      </c>
      <c r="I38" s="13">
        <v>2</v>
      </c>
      <c r="J38" s="13">
        <v>3</v>
      </c>
      <c r="K38" s="13">
        <v>4</v>
      </c>
      <c r="L38" s="13">
        <v>5</v>
      </c>
      <c r="M38" s="13">
        <v>6</v>
      </c>
    </row>
    <row r="39" spans="1:13" ht="18" customHeight="1" x14ac:dyDescent="0.25">
      <c r="A39" s="11" t="s">
        <v>33</v>
      </c>
      <c r="B39" s="7" t="s">
        <v>276</v>
      </c>
      <c r="C39" s="7" t="s">
        <v>269</v>
      </c>
      <c r="D39" s="33" t="s">
        <v>101</v>
      </c>
      <c r="G39" s="11" t="e">
        <v>#REF!</v>
      </c>
      <c r="H39" s="13">
        <v>1</v>
      </c>
      <c r="I39" s="13">
        <v>2</v>
      </c>
      <c r="J39" s="13">
        <v>3</v>
      </c>
      <c r="K39" s="13">
        <v>4</v>
      </c>
      <c r="L39" s="13">
        <v>5</v>
      </c>
      <c r="M39" s="13">
        <v>6</v>
      </c>
    </row>
    <row r="40" spans="1:13" ht="18" customHeight="1" x14ac:dyDescent="0.25">
      <c r="A40" s="11" t="s">
        <v>33</v>
      </c>
      <c r="B40" s="7" t="s">
        <v>277</v>
      </c>
      <c r="C40" s="7" t="s">
        <v>278</v>
      </c>
      <c r="D40" s="29" t="s">
        <v>90</v>
      </c>
      <c r="G40" s="11" t="b">
        <f>AND($H40&lt;&gt;$E$4,$I40&lt;&gt;$E$4,$J40&lt;&gt;$E$4,$K40&lt;&gt;$E$4,$L40&lt;&gt;$E$4,$M40&lt;&gt;$E$4,$N40&lt;&gt;$E$4)</f>
        <v>0</v>
      </c>
      <c r="H40" s="13">
        <v>1</v>
      </c>
      <c r="I40" s="13">
        <v>2</v>
      </c>
      <c r="J40" s="13">
        <v>3</v>
      </c>
      <c r="K40" s="13">
        <v>4</v>
      </c>
      <c r="L40" s="13">
        <v>5</v>
      </c>
      <c r="M40" s="13">
        <v>6</v>
      </c>
    </row>
    <row r="41" spans="1:13" ht="18" customHeight="1" x14ac:dyDescent="0.25">
      <c r="A41" s="11" t="s">
        <v>33</v>
      </c>
      <c r="B41" s="7" t="s">
        <v>279</v>
      </c>
      <c r="C41" s="7" t="s">
        <v>280</v>
      </c>
      <c r="D41" s="33" t="s">
        <v>101</v>
      </c>
      <c r="G41" s="11" t="b">
        <f>OR(AND($H41&lt;&gt;$E$4,$I41&lt;&gt;$E$4,$J41&lt;&gt;$E$4,$K41&lt;&gt;$E$4,$L41&lt;&gt;$E$4,$M41&lt;&gt;$E$4,$N41&lt;&gt;$E$4), $D$40="Nee")</f>
        <v>0</v>
      </c>
      <c r="H41" s="13">
        <v>1</v>
      </c>
      <c r="I41" s="13">
        <v>2</v>
      </c>
      <c r="J41" s="13">
        <v>3</v>
      </c>
      <c r="K41" s="13">
        <v>4</v>
      </c>
      <c r="L41" s="13">
        <v>5</v>
      </c>
      <c r="M41" s="13">
        <v>6</v>
      </c>
    </row>
    <row r="42" spans="1:13" ht="27" customHeight="1" x14ac:dyDescent="0.25">
      <c r="A42" s="11" t="s">
        <v>27</v>
      </c>
      <c r="B42" s="7">
        <v>19</v>
      </c>
      <c r="C42" s="7" t="s">
        <v>281</v>
      </c>
      <c r="D42" s="31" t="s">
        <v>50</v>
      </c>
      <c r="G42" s="11" t="e">
        <v>#REF!</v>
      </c>
      <c r="I42" s="13">
        <v>2</v>
      </c>
      <c r="J42" s="13">
        <v>3</v>
      </c>
      <c r="K42" s="13">
        <v>4</v>
      </c>
      <c r="L42" s="13">
        <v>5</v>
      </c>
      <c r="M42" s="13">
        <v>6</v>
      </c>
    </row>
    <row r="43" spans="1:13" ht="18" customHeight="1" x14ac:dyDescent="0.25">
      <c r="A43" s="11" t="s">
        <v>27</v>
      </c>
      <c r="B43" s="7">
        <v>20</v>
      </c>
      <c r="C43" s="7" t="s">
        <v>282</v>
      </c>
      <c r="D43" s="29" t="s">
        <v>235</v>
      </c>
      <c r="G43" s="11" t="e">
        <v>#REF!</v>
      </c>
      <c r="I43" s="13">
        <v>2</v>
      </c>
      <c r="J43" s="13">
        <v>3</v>
      </c>
      <c r="K43" s="13">
        <v>4</v>
      </c>
      <c r="L43" s="13">
        <v>5</v>
      </c>
      <c r="M43" s="13">
        <v>6</v>
      </c>
    </row>
    <row r="44" spans="1:13" ht="27" customHeight="1" x14ac:dyDescent="0.25">
      <c r="A44" s="11" t="s">
        <v>27</v>
      </c>
      <c r="B44" s="7">
        <v>21</v>
      </c>
      <c r="C44" s="7" t="s">
        <v>283</v>
      </c>
      <c r="D44" s="31" t="s">
        <v>50</v>
      </c>
      <c r="G44" s="11" t="b">
        <f>AND($H44&lt;&gt;$E$4,$I44&lt;&gt;$E$4,$J44&lt;&gt;$E$4,$K44&lt;&gt;$E$4,$L44&lt;&gt;$E$4,$M44&lt;&gt;$E$4,$N44&lt;&gt;$E$4)</f>
        <v>0</v>
      </c>
      <c r="J44" s="13">
        <v>3</v>
      </c>
      <c r="L44" s="13">
        <v>5</v>
      </c>
      <c r="M44" s="13">
        <v>6</v>
      </c>
    </row>
    <row r="45" spans="1:13" ht="18" customHeight="1" x14ac:dyDescent="0.25">
      <c r="A45" s="11" t="s">
        <v>27</v>
      </c>
      <c r="B45" s="7">
        <v>22</v>
      </c>
      <c r="C45" s="7" t="s">
        <v>284</v>
      </c>
      <c r="D45" s="29" t="s">
        <v>90</v>
      </c>
      <c r="G45" s="11" t="e">
        <v>#REF!</v>
      </c>
      <c r="I45" s="13">
        <v>2</v>
      </c>
      <c r="J45" s="13">
        <v>3</v>
      </c>
      <c r="L45" s="13">
        <v>5</v>
      </c>
      <c r="M45" s="13">
        <v>6</v>
      </c>
    </row>
    <row r="46" spans="1:13" ht="18" customHeight="1" x14ac:dyDescent="0.25">
      <c r="A46" s="11" t="s">
        <v>33</v>
      </c>
      <c r="B46" s="7" t="s">
        <v>285</v>
      </c>
      <c r="C46" s="7" t="s">
        <v>286</v>
      </c>
      <c r="D46" s="29" t="s">
        <v>90</v>
      </c>
      <c r="G46" s="11" t="b">
        <f>AND($H46&lt;&gt;$E$4,$I46&lt;&gt;$E$4,$J46&lt;&gt;$E$4,$K46&lt;&gt;$E$4,$L46&lt;&gt;$E$4,$M46&lt;&gt;$E$4,$N46&lt;&gt;$E$4)</f>
        <v>0</v>
      </c>
      <c r="I46" s="13">
        <v>2</v>
      </c>
      <c r="J46" s="13">
        <v>3</v>
      </c>
      <c r="K46" s="13">
        <v>4</v>
      </c>
      <c r="L46" s="13">
        <v>5</v>
      </c>
      <c r="M46" s="13">
        <v>6</v>
      </c>
    </row>
    <row r="47" spans="1:13" ht="18" customHeight="1" x14ac:dyDescent="0.25">
      <c r="A47" s="11" t="s">
        <v>33</v>
      </c>
      <c r="B47" s="7" t="s">
        <v>287</v>
      </c>
      <c r="C47" s="7" t="s">
        <v>288</v>
      </c>
      <c r="D47" s="29" t="s">
        <v>90</v>
      </c>
      <c r="G47" s="11" t="e">
        <v>#REF!</v>
      </c>
      <c r="I47" s="13">
        <v>2</v>
      </c>
      <c r="J47" s="13">
        <v>3</v>
      </c>
      <c r="K47" s="13">
        <v>4</v>
      </c>
      <c r="L47" s="13">
        <v>5</v>
      </c>
      <c r="M47" s="13">
        <v>6</v>
      </c>
    </row>
    <row r="48" spans="1:13" ht="36" customHeight="1" x14ac:dyDescent="0.25">
      <c r="A48" s="11" t="s">
        <v>27</v>
      </c>
      <c r="B48" s="7">
        <v>24</v>
      </c>
      <c r="C48" s="7" t="s">
        <v>289</v>
      </c>
      <c r="D48" s="29" t="s">
        <v>290</v>
      </c>
      <c r="G48" s="11" t="b">
        <f>AND($H48&lt;&gt;$E$4,$I48&lt;&gt;$E$4,$J48&lt;&gt;$E$4,$K48&lt;&gt;$E$4,$L48&lt;&gt;$E$4,$M48&lt;&gt;$E$4,$N48&lt;&gt;$E$4)</f>
        <v>1</v>
      </c>
      <c r="K48" s="13">
        <v>4</v>
      </c>
    </row>
    <row r="49" spans="1:11" ht="27" customHeight="1" x14ac:dyDescent="0.25">
      <c r="A49" s="11" t="s">
        <v>27</v>
      </c>
      <c r="B49" s="7">
        <v>25</v>
      </c>
      <c r="C49" s="7" t="s">
        <v>291</v>
      </c>
      <c r="D49" s="29" t="s">
        <v>90</v>
      </c>
      <c r="G49" s="11" t="b">
        <f>AND($H49&lt;&gt;$E$4,$I49&lt;&gt;$E$4,$J49&lt;&gt;$E$4,$K49&lt;&gt;$E$4,$L49&lt;&gt;$E$4,$M49&lt;&gt;$E$4,$N49&lt;&gt;$E$4)</f>
        <v>1</v>
      </c>
      <c r="K49" s="13">
        <v>4</v>
      </c>
    </row>
    <row r="50" spans="1:11" ht="18" customHeight="1" x14ac:dyDescent="0.25">
      <c r="A50" s="11" t="s">
        <v>33</v>
      </c>
      <c r="B50" s="7" t="s">
        <v>141</v>
      </c>
      <c r="C50" s="7" t="s">
        <v>292</v>
      </c>
      <c r="D50" s="29" t="s">
        <v>90</v>
      </c>
      <c r="G50" s="11" t="b">
        <f>AND($H50&lt;&gt;$E$4,$I50&lt;&gt;$E$4,$J50&lt;&gt;$E$4,$K50&lt;&gt;$E$4,$L50&lt;&gt;$E$4,$M50&lt;&gt;$E$4,$N50&lt;&gt;$E$4)</f>
        <v>1</v>
      </c>
      <c r="K50" s="13">
        <v>4</v>
      </c>
    </row>
    <row r="51" spans="1:11" ht="18" customHeight="1" x14ac:dyDescent="0.25">
      <c r="A51" s="11" t="s">
        <v>33</v>
      </c>
      <c r="B51" s="7" t="s">
        <v>143</v>
      </c>
      <c r="C51" s="7" t="s">
        <v>293</v>
      </c>
      <c r="D51" s="29" t="s">
        <v>90</v>
      </c>
      <c r="G51" s="11" t="b">
        <f>OR(AND($H51&lt;&gt;$E$4,$I51&lt;&gt;$E$4,$J51&lt;&gt;$E$4,$K51&lt;&gt;$E$4,$L51&lt;&gt;$E$4,$M51&lt;&gt;$E$4,$N51&lt;&gt;$E$4), $D$50="Nee")</f>
        <v>1</v>
      </c>
      <c r="K51" s="13">
        <v>4</v>
      </c>
    </row>
    <row r="52" spans="1:11" ht="18" customHeight="1" x14ac:dyDescent="0.25">
      <c r="A52" s="11" t="s">
        <v>33</v>
      </c>
      <c r="B52" s="47" t="s">
        <v>294</v>
      </c>
      <c r="C52" s="47" t="s">
        <v>295</v>
      </c>
      <c r="D52" s="35" t="s">
        <v>296</v>
      </c>
      <c r="E52" s="35" t="s">
        <v>297</v>
      </c>
      <c r="G52" s="11" t="b">
        <f t="shared" ref="G52:G59" si="1">AND($H52&lt;&gt;$E$4,$I52&lt;&gt;$E$4,$J52&lt;&gt;$E$4,$K52&lt;&gt;$E$4,$L52&lt;&gt;$E$4,$M52&lt;&gt;$E$4,$N52&lt;&gt;$E$4)</f>
        <v>1</v>
      </c>
      <c r="K52" s="13">
        <v>4</v>
      </c>
    </row>
    <row r="53" spans="1:11" ht="18" customHeight="1" x14ac:dyDescent="0.25">
      <c r="B53" s="48"/>
      <c r="C53" s="48"/>
      <c r="D53" s="35" t="s">
        <v>298</v>
      </c>
      <c r="E53" s="35" t="s">
        <v>299</v>
      </c>
      <c r="G53" s="11" t="b">
        <f t="shared" si="1"/>
        <v>1</v>
      </c>
      <c r="K53" s="13">
        <v>4</v>
      </c>
    </row>
    <row r="54" spans="1:11" ht="18" customHeight="1" x14ac:dyDescent="0.25">
      <c r="B54" s="48"/>
      <c r="C54" s="48"/>
      <c r="D54" s="35" t="s">
        <v>300</v>
      </c>
      <c r="E54" s="35" t="s">
        <v>301</v>
      </c>
      <c r="G54" s="11" t="b">
        <f t="shared" si="1"/>
        <v>1</v>
      </c>
      <c r="K54" s="13">
        <v>4</v>
      </c>
    </row>
    <row r="55" spans="1:11" ht="18" customHeight="1" x14ac:dyDescent="0.25">
      <c r="B55" s="48"/>
      <c r="C55" s="48"/>
      <c r="D55" s="35" t="s">
        <v>302</v>
      </c>
      <c r="E55" s="35" t="s">
        <v>303</v>
      </c>
      <c r="G55" s="11" t="b">
        <f t="shared" si="1"/>
        <v>1</v>
      </c>
      <c r="K55" s="13">
        <v>4</v>
      </c>
    </row>
    <row r="56" spans="1:11" ht="18" customHeight="1" x14ac:dyDescent="0.25">
      <c r="B56" s="48"/>
      <c r="C56" s="48"/>
      <c r="D56" s="35" t="s">
        <v>304</v>
      </c>
      <c r="E56" s="35" t="s">
        <v>305</v>
      </c>
      <c r="G56" s="11" t="b">
        <f t="shared" si="1"/>
        <v>1</v>
      </c>
      <c r="K56" s="13">
        <v>4</v>
      </c>
    </row>
    <row r="57" spans="1:11" ht="18" customHeight="1" x14ac:dyDescent="0.25">
      <c r="B57" s="48"/>
      <c r="C57" s="48"/>
      <c r="D57" s="35" t="s">
        <v>306</v>
      </c>
      <c r="E57" s="35" t="s">
        <v>307</v>
      </c>
      <c r="G57" s="11" t="b">
        <f t="shared" si="1"/>
        <v>1</v>
      </c>
      <c r="K57" s="13">
        <v>4</v>
      </c>
    </row>
    <row r="58" spans="1:11" ht="18" customHeight="1" x14ac:dyDescent="0.25">
      <c r="B58" s="48"/>
      <c r="C58" s="48"/>
      <c r="D58" s="35" t="s">
        <v>308</v>
      </c>
      <c r="E58" s="35" t="s">
        <v>309</v>
      </c>
      <c r="G58" s="11" t="b">
        <f t="shared" si="1"/>
        <v>1</v>
      </c>
      <c r="K58" s="13">
        <v>4</v>
      </c>
    </row>
    <row r="59" spans="1:11" ht="18" customHeight="1" x14ac:dyDescent="0.25">
      <c r="B59" s="49"/>
      <c r="C59" s="49"/>
      <c r="D59" s="35" t="s">
        <v>310</v>
      </c>
      <c r="E59" s="35" t="s">
        <v>311</v>
      </c>
      <c r="G59" s="11" t="b">
        <f t="shared" si="1"/>
        <v>1</v>
      </c>
      <c r="K59" s="13">
        <v>4</v>
      </c>
    </row>
    <row r="60" spans="1:11" ht="18" customHeight="1" x14ac:dyDescent="0.25">
      <c r="A60" s="11" t="s">
        <v>33</v>
      </c>
      <c r="B60" s="47" t="s">
        <v>312</v>
      </c>
      <c r="C60" s="47" t="s">
        <v>313</v>
      </c>
      <c r="D60" s="35" t="s">
        <v>314</v>
      </c>
      <c r="G60" s="11" t="e">
        <v>#REF!</v>
      </c>
    </row>
    <row r="61" spans="1:11" ht="18" customHeight="1" x14ac:dyDescent="0.25">
      <c r="B61" s="48"/>
      <c r="C61" s="48"/>
      <c r="D61" s="35" t="s">
        <v>315</v>
      </c>
      <c r="G61" s="11" t="e">
        <v>#REF!</v>
      </c>
    </row>
    <row r="62" spans="1:11" ht="18" customHeight="1" x14ac:dyDescent="0.25">
      <c r="B62" s="48"/>
      <c r="C62" s="48"/>
      <c r="D62" s="35" t="s">
        <v>316</v>
      </c>
      <c r="G62" s="11" t="e">
        <v>#REF!</v>
      </c>
    </row>
    <row r="63" spans="1:11" ht="18" customHeight="1" x14ac:dyDescent="0.25">
      <c r="B63" s="48"/>
      <c r="C63" s="48"/>
      <c r="D63" s="35" t="s">
        <v>317</v>
      </c>
      <c r="G63" s="11" t="e">
        <v>#REF!</v>
      </c>
    </row>
    <row r="64" spans="1:11" ht="18" customHeight="1" x14ac:dyDescent="0.25">
      <c r="B64" s="48"/>
      <c r="C64" s="48"/>
      <c r="D64" s="35" t="s">
        <v>318</v>
      </c>
      <c r="G64" s="11" t="e">
        <v>#REF!</v>
      </c>
    </row>
    <row r="65" spans="1:13" ht="18" customHeight="1" x14ac:dyDescent="0.25">
      <c r="B65" s="48"/>
      <c r="C65" s="48"/>
      <c r="D65" s="35" t="s">
        <v>319</v>
      </c>
      <c r="G65" s="11" t="e">
        <v>#REF!</v>
      </c>
    </row>
    <row r="66" spans="1:13" ht="18" customHeight="1" x14ac:dyDescent="0.25">
      <c r="B66" s="48"/>
      <c r="C66" s="48"/>
      <c r="D66" s="35" t="s">
        <v>320</v>
      </c>
      <c r="G66" s="11" t="e">
        <v>#REF!</v>
      </c>
    </row>
    <row r="67" spans="1:13" ht="18" customHeight="1" x14ac:dyDescent="0.25">
      <c r="B67" s="49"/>
      <c r="C67" s="49"/>
      <c r="D67" s="35" t="s">
        <v>321</v>
      </c>
      <c r="G67" s="11" t="e">
        <v>#REF!</v>
      </c>
    </row>
    <row r="68" spans="1:13" ht="21" customHeight="1" x14ac:dyDescent="0.25">
      <c r="A68" s="11" t="s">
        <v>25</v>
      </c>
      <c r="B68" s="43" t="s">
        <v>322</v>
      </c>
      <c r="C68" s="44"/>
      <c r="D68" s="45"/>
    </row>
    <row r="69" spans="1:13" ht="18" customHeight="1" x14ac:dyDescent="0.25">
      <c r="A69" s="11" t="s">
        <v>27</v>
      </c>
      <c r="B69" s="7">
        <v>28</v>
      </c>
      <c r="C69" s="7" t="s">
        <v>323</v>
      </c>
      <c r="G69" s="11" t="b">
        <f t="shared" ref="G69:G74" si="2">OR(AND($H69&lt;&gt;$E$4,$I69&lt;&gt;$E$4,$J69&lt;&gt;$E$4,$K69&lt;&gt;$E$4,$L69&lt;&gt;$E$4,$M69&lt;&gt;$E$4,$N69&lt;&gt;$E$4))</f>
        <v>1</v>
      </c>
      <c r="H69" s="13">
        <v>1</v>
      </c>
      <c r="J69" s="13">
        <v>3</v>
      </c>
      <c r="M69" s="13">
        <v>6</v>
      </c>
    </row>
    <row r="70" spans="1:13" ht="18" customHeight="1" x14ac:dyDescent="0.25">
      <c r="A70" s="11" t="s">
        <v>33</v>
      </c>
      <c r="B70" s="7" t="s">
        <v>324</v>
      </c>
      <c r="C70" s="7" t="s">
        <v>325</v>
      </c>
      <c r="D70" s="29" t="s">
        <v>235</v>
      </c>
      <c r="G70" s="11" t="b">
        <f t="shared" si="2"/>
        <v>1</v>
      </c>
      <c r="H70" s="13">
        <v>1</v>
      </c>
      <c r="J70" s="13">
        <v>3</v>
      </c>
      <c r="M70" s="13">
        <v>6</v>
      </c>
    </row>
    <row r="71" spans="1:13" ht="27" customHeight="1" x14ac:dyDescent="0.25">
      <c r="A71" s="11" t="s">
        <v>33</v>
      </c>
      <c r="B71" s="7" t="s">
        <v>326</v>
      </c>
      <c r="C71" s="7" t="s">
        <v>327</v>
      </c>
      <c r="D71" s="29" t="s">
        <v>235</v>
      </c>
      <c r="G71" s="11" t="b">
        <f t="shared" si="2"/>
        <v>1</v>
      </c>
      <c r="H71" s="13">
        <v>1</v>
      </c>
      <c r="J71" s="13">
        <v>3</v>
      </c>
      <c r="M71" s="13">
        <v>6</v>
      </c>
    </row>
    <row r="72" spans="1:13" ht="18" customHeight="1" x14ac:dyDescent="0.25">
      <c r="A72" s="11" t="s">
        <v>33</v>
      </c>
      <c r="B72" s="7" t="s">
        <v>328</v>
      </c>
      <c r="C72" s="7" t="s">
        <v>329</v>
      </c>
      <c r="D72" s="29" t="s">
        <v>235</v>
      </c>
      <c r="G72" s="11" t="b">
        <f t="shared" si="2"/>
        <v>1</v>
      </c>
      <c r="H72" s="13">
        <v>1</v>
      </c>
      <c r="J72" s="13">
        <v>3</v>
      </c>
      <c r="M72" s="13">
        <v>6</v>
      </c>
    </row>
    <row r="73" spans="1:13" ht="27" customHeight="1" x14ac:dyDescent="0.25">
      <c r="A73" s="11" t="s">
        <v>33</v>
      </c>
      <c r="B73" s="7" t="s">
        <v>330</v>
      </c>
      <c r="C73" s="7" t="s">
        <v>331</v>
      </c>
      <c r="D73" s="31" t="s">
        <v>50</v>
      </c>
      <c r="G73" s="11" t="b">
        <f t="shared" si="2"/>
        <v>1</v>
      </c>
      <c r="H73" s="13">
        <v>1</v>
      </c>
      <c r="J73" s="13">
        <v>3</v>
      </c>
      <c r="M73" s="13">
        <v>6</v>
      </c>
    </row>
    <row r="74" spans="1:13" ht="18" customHeight="1" x14ac:dyDescent="0.25">
      <c r="A74" s="11" t="s">
        <v>33</v>
      </c>
      <c r="B74" s="7" t="s">
        <v>332</v>
      </c>
      <c r="C74" s="7" t="s">
        <v>333</v>
      </c>
      <c r="D74" s="29" t="s">
        <v>334</v>
      </c>
      <c r="G74" s="11" t="b">
        <f t="shared" si="2"/>
        <v>1</v>
      </c>
      <c r="H74" s="13">
        <v>1</v>
      </c>
      <c r="J74" s="13">
        <v>3</v>
      </c>
      <c r="M74" s="13">
        <v>6</v>
      </c>
    </row>
    <row r="75" spans="1:13" ht="18" customHeight="1" x14ac:dyDescent="0.25">
      <c r="A75" s="11" t="s">
        <v>33</v>
      </c>
      <c r="B75" s="7" t="s">
        <v>335</v>
      </c>
      <c r="C75" s="7" t="s">
        <v>336</v>
      </c>
      <c r="D75" s="29" t="s">
        <v>235</v>
      </c>
      <c r="G75" s="11" t="b">
        <f>OR(AND($H75&lt;&gt;$E$4,$I75&lt;&gt;$E$4,$J75&lt;&gt;$E$4,$K75&lt;&gt;$E$4,$L75&lt;&gt;$E$4,$M75&lt;&gt;$E$4,$N75&lt;&gt;$E$4), $D$74="Nee")</f>
        <v>1</v>
      </c>
      <c r="H75" s="13">
        <v>1</v>
      </c>
      <c r="J75" s="13">
        <v>3</v>
      </c>
      <c r="M75" s="13">
        <v>6</v>
      </c>
    </row>
    <row r="76" spans="1:13" ht="18" customHeight="1" x14ac:dyDescent="0.25">
      <c r="A76" s="11" t="s">
        <v>33</v>
      </c>
      <c r="B76" s="7" t="s">
        <v>337</v>
      </c>
      <c r="C76" s="7" t="s">
        <v>338</v>
      </c>
      <c r="D76" s="29" t="s">
        <v>235</v>
      </c>
      <c r="G76" s="11" t="b">
        <f>OR(AND($H76&lt;&gt;$E$4,$I76&lt;&gt;$E$4,$J76&lt;&gt;$E$4,$K76&lt;&gt;$E$4,$L76&lt;&gt;$E$4,$M76&lt;&gt;$E$4,$N76&lt;&gt;$E$4))</f>
        <v>1</v>
      </c>
      <c r="H76" s="13">
        <v>1</v>
      </c>
      <c r="J76" s="13">
        <v>3</v>
      </c>
      <c r="M76" s="13">
        <v>6</v>
      </c>
    </row>
    <row r="77" spans="1:13" ht="18" customHeight="1" x14ac:dyDescent="0.25">
      <c r="A77" s="11" t="s">
        <v>33</v>
      </c>
      <c r="B77" s="7" t="s">
        <v>339</v>
      </c>
      <c r="C77" s="7" t="s">
        <v>340</v>
      </c>
      <c r="D77" s="29" t="s">
        <v>235</v>
      </c>
      <c r="G77" s="11" t="b">
        <f>OR(AND($H77&lt;&gt;$E$4,$I77&lt;&gt;$E$4,$J77&lt;&gt;$E$4,$K77&lt;&gt;$E$4,$L77&lt;&gt;$E$4,$M77&lt;&gt;$E$4,$N77&lt;&gt;$E$4), $D$76="Nee")</f>
        <v>1</v>
      </c>
      <c r="H77" s="13">
        <v>1</v>
      </c>
      <c r="J77" s="13">
        <v>3</v>
      </c>
      <c r="M77" s="13">
        <v>6</v>
      </c>
    </row>
    <row r="78" spans="1:13" ht="18" customHeight="1" x14ac:dyDescent="0.25">
      <c r="A78" s="11" t="s">
        <v>33</v>
      </c>
      <c r="B78" s="7" t="s">
        <v>341</v>
      </c>
      <c r="C78" s="7" t="s">
        <v>342</v>
      </c>
      <c r="D78" s="29" t="s">
        <v>235</v>
      </c>
      <c r="G78" s="11" t="b">
        <f>OR(AND($H78&lt;&gt;$E$4,$I78&lt;&gt;$E$4,$J78&lt;&gt;$E$4,$K78&lt;&gt;$E$4,$L78&lt;&gt;$E$4,$M78&lt;&gt;$E$4,$N78&lt;&gt;$E$4))</f>
        <v>1</v>
      </c>
      <c r="H78" s="13">
        <v>1</v>
      </c>
      <c r="J78" s="13">
        <v>3</v>
      </c>
      <c r="M78" s="13">
        <v>6</v>
      </c>
    </row>
    <row r="79" spans="1:13" ht="18" customHeight="1" x14ac:dyDescent="0.25">
      <c r="A79" s="11" t="s">
        <v>33</v>
      </c>
      <c r="B79" s="7" t="s">
        <v>343</v>
      </c>
      <c r="C79" s="7" t="s">
        <v>344</v>
      </c>
      <c r="D79" s="29" t="s">
        <v>235</v>
      </c>
      <c r="G79" s="11" t="b">
        <f>OR(AND($H79&lt;&gt;$E$4,$I79&lt;&gt;$E$4,$J79&lt;&gt;$E$4,$K79&lt;&gt;$E$4,$L79&lt;&gt;$E$4,$M79&lt;&gt;$E$4,$N79&lt;&gt;$E$4), $D$78="Nee")</f>
        <v>1</v>
      </c>
      <c r="H79" s="13">
        <v>1</v>
      </c>
      <c r="J79" s="13">
        <v>3</v>
      </c>
      <c r="M79" s="13">
        <v>6</v>
      </c>
    </row>
    <row r="80" spans="1:13" ht="27" customHeight="1" x14ac:dyDescent="0.25">
      <c r="A80" s="11" t="s">
        <v>33</v>
      </c>
      <c r="B80" s="7" t="s">
        <v>345</v>
      </c>
      <c r="C80" s="7" t="s">
        <v>346</v>
      </c>
      <c r="D80" s="29" t="s">
        <v>235</v>
      </c>
      <c r="G80" s="11" t="b">
        <f>OR(AND($H80&lt;&gt;$E$4,$I80&lt;&gt;$E$4,$J80&lt;&gt;$E$4,$K80&lt;&gt;$E$4,$L80&lt;&gt;$E$4,$M80&lt;&gt;$E$4,$N80&lt;&gt;$E$4))</f>
        <v>1</v>
      </c>
      <c r="H80" s="13">
        <v>1</v>
      </c>
      <c r="J80" s="13">
        <v>3</v>
      </c>
      <c r="M80" s="13">
        <v>6</v>
      </c>
    </row>
    <row r="81" spans="1:13" ht="27" customHeight="1" x14ac:dyDescent="0.25">
      <c r="A81" s="11" t="s">
        <v>33</v>
      </c>
      <c r="B81" s="7" t="s">
        <v>347</v>
      </c>
      <c r="C81" s="7" t="s">
        <v>348</v>
      </c>
      <c r="D81" s="29" t="s">
        <v>235</v>
      </c>
      <c r="G81" s="11" t="e">
        <v>#REF!</v>
      </c>
      <c r="H81" s="13">
        <v>1</v>
      </c>
      <c r="J81" s="13">
        <v>3</v>
      </c>
      <c r="M81" s="13">
        <v>6</v>
      </c>
    </row>
    <row r="82" spans="1:13" ht="18" customHeight="1" x14ac:dyDescent="0.25">
      <c r="A82" s="11" t="s">
        <v>33</v>
      </c>
      <c r="B82" s="7" t="s">
        <v>349</v>
      </c>
      <c r="C82" s="7" t="s">
        <v>350</v>
      </c>
      <c r="D82" s="33" t="s">
        <v>101</v>
      </c>
      <c r="G82" s="11" t="b">
        <f>OR(AND($H82&lt;&gt;$E$4,$I82&lt;&gt;$E$4,$J82&lt;&gt;$E$4,$K82&lt;&gt;$E$4,$L82&lt;&gt;$E$4,$M82&lt;&gt;$E$4,$N82&lt;&gt;$E$4))</f>
        <v>1</v>
      </c>
      <c r="H82" s="13">
        <v>1</v>
      </c>
      <c r="J82" s="13">
        <v>3</v>
      </c>
      <c r="M82" s="13">
        <v>6</v>
      </c>
    </row>
    <row r="83" spans="1:13" ht="18" customHeight="1" x14ac:dyDescent="0.25">
      <c r="A83" s="11" t="s">
        <v>33</v>
      </c>
      <c r="B83" s="7" t="s">
        <v>351</v>
      </c>
      <c r="C83" s="7" t="s">
        <v>352</v>
      </c>
      <c r="D83" s="33" t="s">
        <v>101</v>
      </c>
      <c r="G83" s="11" t="e">
        <v>#REF!</v>
      </c>
      <c r="H83" s="13">
        <v>1</v>
      </c>
      <c r="J83" s="13">
        <v>3</v>
      </c>
      <c r="M83" s="13">
        <v>6</v>
      </c>
    </row>
    <row r="84" spans="1:13" ht="18" customHeight="1" x14ac:dyDescent="0.25">
      <c r="A84" s="11" t="s">
        <v>33</v>
      </c>
      <c r="B84" s="7" t="s">
        <v>353</v>
      </c>
      <c r="C84" s="7" t="s">
        <v>354</v>
      </c>
      <c r="D84" s="33" t="s">
        <v>355</v>
      </c>
      <c r="G84" s="11" t="b">
        <f t="shared" ref="G84:G90" si="3">OR(AND($H84&lt;&gt;$E$4,$I84&lt;&gt;$E$4,$J84&lt;&gt;$E$4,$K84&lt;&gt;$E$4,$L84&lt;&gt;$E$4,$M84&lt;&gt;$E$4,$N84&lt;&gt;$E$4))</f>
        <v>1</v>
      </c>
      <c r="H84" s="13">
        <v>1</v>
      </c>
      <c r="J84" s="13">
        <v>3</v>
      </c>
      <c r="M84" s="13">
        <v>6</v>
      </c>
    </row>
    <row r="85" spans="1:13" ht="18" customHeight="1" x14ac:dyDescent="0.25">
      <c r="A85" s="11" t="s">
        <v>27</v>
      </c>
      <c r="B85" s="7">
        <v>29</v>
      </c>
      <c r="C85" s="7" t="s">
        <v>356</v>
      </c>
      <c r="G85" s="11" t="b">
        <f t="shared" si="3"/>
        <v>1</v>
      </c>
      <c r="H85" s="13">
        <v>1</v>
      </c>
      <c r="I85" s="13">
        <v>2</v>
      </c>
      <c r="J85" s="13">
        <v>3</v>
      </c>
      <c r="K85" s="13">
        <v>4</v>
      </c>
      <c r="M85" s="13">
        <v>6</v>
      </c>
    </row>
    <row r="86" spans="1:13" ht="18" customHeight="1" x14ac:dyDescent="0.25">
      <c r="A86" s="11" t="s">
        <v>33</v>
      </c>
      <c r="B86" s="7" t="s">
        <v>148</v>
      </c>
      <c r="C86" s="7" t="s">
        <v>357</v>
      </c>
      <c r="D86" s="29" t="s">
        <v>235</v>
      </c>
      <c r="G86" s="11" t="b">
        <f t="shared" si="3"/>
        <v>1</v>
      </c>
      <c r="H86" s="13">
        <v>1</v>
      </c>
      <c r="I86" s="13">
        <v>2</v>
      </c>
      <c r="J86" s="13">
        <v>3</v>
      </c>
      <c r="K86" s="13">
        <v>4</v>
      </c>
      <c r="M86" s="13">
        <v>6</v>
      </c>
    </row>
    <row r="87" spans="1:13" ht="18" customHeight="1" x14ac:dyDescent="0.25">
      <c r="A87" s="11" t="s">
        <v>33</v>
      </c>
      <c r="B87" s="7" t="s">
        <v>150</v>
      </c>
      <c r="C87" s="7" t="s">
        <v>358</v>
      </c>
      <c r="D87" s="29" t="s">
        <v>235</v>
      </c>
      <c r="G87" s="11" t="b">
        <f t="shared" si="3"/>
        <v>1</v>
      </c>
      <c r="H87" s="13">
        <v>1</v>
      </c>
      <c r="I87" s="13">
        <v>2</v>
      </c>
      <c r="J87" s="13">
        <v>3</v>
      </c>
      <c r="K87" s="13">
        <v>4</v>
      </c>
      <c r="M87" s="13">
        <v>6</v>
      </c>
    </row>
    <row r="88" spans="1:13" ht="18" customHeight="1" x14ac:dyDescent="0.25">
      <c r="A88" s="11" t="s">
        <v>33</v>
      </c>
      <c r="B88" s="7" t="s">
        <v>152</v>
      </c>
      <c r="C88" s="7" t="s">
        <v>359</v>
      </c>
      <c r="D88" s="29" t="s">
        <v>235</v>
      </c>
      <c r="G88" s="11" t="b">
        <f t="shared" si="3"/>
        <v>1</v>
      </c>
      <c r="H88" s="13">
        <v>1</v>
      </c>
      <c r="I88" s="13">
        <v>2</v>
      </c>
      <c r="J88" s="13">
        <v>3</v>
      </c>
      <c r="K88" s="13">
        <v>4</v>
      </c>
      <c r="M88" s="13">
        <v>6</v>
      </c>
    </row>
    <row r="89" spans="1:13" ht="27" customHeight="1" x14ac:dyDescent="0.25">
      <c r="A89" s="11" t="s">
        <v>33</v>
      </c>
      <c r="B89" s="7" t="s">
        <v>165</v>
      </c>
      <c r="C89" s="7" t="s">
        <v>360</v>
      </c>
      <c r="D89" s="31" t="s">
        <v>50</v>
      </c>
      <c r="G89" s="11" t="b">
        <f t="shared" si="3"/>
        <v>1</v>
      </c>
      <c r="H89" s="13">
        <v>1</v>
      </c>
      <c r="I89" s="13">
        <v>2</v>
      </c>
      <c r="J89" s="13">
        <v>3</v>
      </c>
      <c r="K89" s="13">
        <v>4</v>
      </c>
      <c r="M89" s="13">
        <v>6</v>
      </c>
    </row>
    <row r="90" spans="1:13" ht="18" customHeight="1" x14ac:dyDescent="0.25">
      <c r="A90" s="11" t="s">
        <v>33</v>
      </c>
      <c r="B90" s="7" t="s">
        <v>177</v>
      </c>
      <c r="C90" s="7" t="s">
        <v>361</v>
      </c>
      <c r="D90" s="29" t="s">
        <v>235</v>
      </c>
      <c r="G90" s="11" t="b">
        <f t="shared" si="3"/>
        <v>1</v>
      </c>
      <c r="H90" s="13">
        <v>1</v>
      </c>
      <c r="I90" s="13">
        <v>2</v>
      </c>
      <c r="J90" s="13">
        <v>3</v>
      </c>
      <c r="K90" s="13">
        <v>4</v>
      </c>
      <c r="M90" s="13">
        <v>6</v>
      </c>
    </row>
    <row r="91" spans="1:13" ht="18" customHeight="1" x14ac:dyDescent="0.25">
      <c r="A91" s="11" t="s">
        <v>33</v>
      </c>
      <c r="B91" s="7" t="s">
        <v>179</v>
      </c>
      <c r="C91" s="7" t="s">
        <v>362</v>
      </c>
      <c r="D91" s="29" t="s">
        <v>235</v>
      </c>
      <c r="G91" s="11" t="b">
        <f>OR(AND($H91&lt;&gt;$E$4,$I91&lt;&gt;$E$4,$J91&lt;&gt;$E$4,$K91&lt;&gt;$E$4,$L91&lt;&gt;$E$4,$M91&lt;&gt;$E$4,$N91&lt;&gt;$E$4), $D$90="Nee")</f>
        <v>1</v>
      </c>
      <c r="H91" s="13">
        <v>1</v>
      </c>
      <c r="I91" s="13">
        <v>2</v>
      </c>
      <c r="J91" s="13">
        <v>3</v>
      </c>
      <c r="K91" s="13">
        <v>4</v>
      </c>
      <c r="M91" s="13">
        <v>6</v>
      </c>
    </row>
    <row r="92" spans="1:13" ht="18" customHeight="1" x14ac:dyDescent="0.25">
      <c r="A92" s="11" t="s">
        <v>33</v>
      </c>
      <c r="B92" s="7" t="s">
        <v>181</v>
      </c>
      <c r="C92" s="7" t="s">
        <v>363</v>
      </c>
      <c r="D92" s="29" t="s">
        <v>235</v>
      </c>
      <c r="G92" s="11" t="b">
        <f>OR(AND($H92&lt;&gt;$E$4,$I92&lt;&gt;$E$4,$J92&lt;&gt;$E$4,$K92&lt;&gt;$E$4,$L92&lt;&gt;$E$4,$M92&lt;&gt;$E$4,$N92&lt;&gt;$E$4))</f>
        <v>1</v>
      </c>
      <c r="H92" s="13">
        <v>1</v>
      </c>
      <c r="I92" s="13">
        <v>2</v>
      </c>
      <c r="J92" s="13">
        <v>3</v>
      </c>
      <c r="K92" s="13">
        <v>4</v>
      </c>
      <c r="M92" s="13">
        <v>6</v>
      </c>
    </row>
    <row r="93" spans="1:13" ht="18" customHeight="1" x14ac:dyDescent="0.25">
      <c r="A93" s="11" t="s">
        <v>33</v>
      </c>
      <c r="B93" s="7" t="s">
        <v>183</v>
      </c>
      <c r="C93" s="7" t="s">
        <v>364</v>
      </c>
      <c r="D93" s="29" t="s">
        <v>235</v>
      </c>
      <c r="G93" s="11" t="b">
        <f>OR(AND($H93&lt;&gt;$E$4,$I93&lt;&gt;$E$4,$J93&lt;&gt;$E$4,$K93&lt;&gt;$E$4,$L93&lt;&gt;$E$4,$M93&lt;&gt;$E$4,$N93&lt;&gt;$E$4), $D$92="Nee")</f>
        <v>1</v>
      </c>
      <c r="H93" s="13">
        <v>1</v>
      </c>
      <c r="I93" s="13">
        <v>2</v>
      </c>
      <c r="J93" s="13">
        <v>3</v>
      </c>
      <c r="K93" s="13">
        <v>4</v>
      </c>
      <c r="M93" s="13">
        <v>6</v>
      </c>
    </row>
    <row r="94" spans="1:13" ht="18" customHeight="1" x14ac:dyDescent="0.25">
      <c r="A94" s="11" t="s">
        <v>33</v>
      </c>
      <c r="B94" s="7" t="s">
        <v>185</v>
      </c>
      <c r="C94" s="7" t="s">
        <v>365</v>
      </c>
      <c r="D94" s="29" t="s">
        <v>235</v>
      </c>
      <c r="G94" s="11" t="b">
        <f>OR(AND($H94&lt;&gt;$E$4,$I94&lt;&gt;$E$4,$J94&lt;&gt;$E$4,$K94&lt;&gt;$E$4,$L94&lt;&gt;$E$4,$M94&lt;&gt;$E$4,$N94&lt;&gt;$E$4))</f>
        <v>1</v>
      </c>
      <c r="H94" s="13">
        <v>1</v>
      </c>
      <c r="I94" s="13">
        <v>2</v>
      </c>
      <c r="J94" s="13">
        <v>3</v>
      </c>
      <c r="M94" s="13">
        <v>6</v>
      </c>
    </row>
    <row r="95" spans="1:13" ht="18" customHeight="1" x14ac:dyDescent="0.25">
      <c r="A95" s="11" t="s">
        <v>33</v>
      </c>
      <c r="B95" s="7" t="s">
        <v>187</v>
      </c>
      <c r="C95" s="7" t="s">
        <v>366</v>
      </c>
      <c r="D95" s="29" t="s">
        <v>235</v>
      </c>
      <c r="G95" s="11" t="b">
        <f>OR(AND($H95&lt;&gt;$E$4,$I95&lt;&gt;$E$4,$J95&lt;&gt;$E$4,$K95&lt;&gt;$E$4,$L95&lt;&gt;$E$4,$M95&lt;&gt;$E$4,$N95&lt;&gt;$E$4), $D$94="Nee")</f>
        <v>1</v>
      </c>
      <c r="H95" s="13">
        <v>1</v>
      </c>
      <c r="I95" s="13">
        <v>2</v>
      </c>
      <c r="J95" s="13">
        <v>3</v>
      </c>
      <c r="M95" s="13">
        <v>6</v>
      </c>
    </row>
    <row r="96" spans="1:13" ht="27" customHeight="1" x14ac:dyDescent="0.25">
      <c r="A96" s="11" t="s">
        <v>33</v>
      </c>
      <c r="B96" s="7" t="s">
        <v>367</v>
      </c>
      <c r="C96" s="7" t="s">
        <v>368</v>
      </c>
      <c r="D96" s="29" t="s">
        <v>235</v>
      </c>
      <c r="G96" s="11" t="b">
        <f>OR(AND($H96&lt;&gt;$E$4,$I96&lt;&gt;$E$4,$J96&lt;&gt;$E$4,$K96&lt;&gt;$E$4,$L96&lt;&gt;$E$4,$M96&lt;&gt;$E$4,$N96&lt;&gt;$E$4))</f>
        <v>1</v>
      </c>
      <c r="H96" s="13">
        <v>1</v>
      </c>
      <c r="I96" s="13">
        <v>2</v>
      </c>
      <c r="J96" s="13">
        <v>3</v>
      </c>
      <c r="K96" s="13">
        <v>4</v>
      </c>
      <c r="M96" s="13">
        <v>6</v>
      </c>
    </row>
    <row r="97" spans="1:13" ht="27" customHeight="1" x14ac:dyDescent="0.25">
      <c r="A97" s="11" t="s">
        <v>33</v>
      </c>
      <c r="B97" s="7" t="s">
        <v>369</v>
      </c>
      <c r="C97" s="7" t="s">
        <v>370</v>
      </c>
      <c r="D97" s="29" t="s">
        <v>235</v>
      </c>
      <c r="G97" s="11" t="e">
        <v>#REF!</v>
      </c>
      <c r="H97" s="13">
        <v>1</v>
      </c>
      <c r="I97" s="13">
        <v>2</v>
      </c>
      <c r="J97" s="13">
        <v>3</v>
      </c>
      <c r="K97" s="13">
        <v>4</v>
      </c>
      <c r="M97" s="13">
        <v>6</v>
      </c>
    </row>
    <row r="98" spans="1:13" ht="18" customHeight="1" x14ac:dyDescent="0.25">
      <c r="A98" s="11" t="s">
        <v>33</v>
      </c>
      <c r="B98" s="7" t="s">
        <v>371</v>
      </c>
      <c r="C98" s="7" t="s">
        <v>372</v>
      </c>
      <c r="D98" s="33" t="s">
        <v>101</v>
      </c>
      <c r="G98" s="11" t="b">
        <f>OR(AND($H98&lt;&gt;$E$4,$I98&lt;&gt;$E$4,$J98&lt;&gt;$E$4,$K98&lt;&gt;$E$4,$L98&lt;&gt;$E$4,$M98&lt;&gt;$E$4,$N98&lt;&gt;$E$4))</f>
        <v>1</v>
      </c>
      <c r="H98" s="13">
        <v>1</v>
      </c>
      <c r="I98" s="13">
        <v>2</v>
      </c>
      <c r="J98" s="13">
        <v>3</v>
      </c>
      <c r="K98" s="13">
        <v>4</v>
      </c>
      <c r="M98" s="13">
        <v>6</v>
      </c>
    </row>
    <row r="99" spans="1:13" ht="18" customHeight="1" x14ac:dyDescent="0.25">
      <c r="A99" s="11" t="s">
        <v>33</v>
      </c>
      <c r="B99" s="7" t="s">
        <v>373</v>
      </c>
      <c r="C99" s="7" t="s">
        <v>374</v>
      </c>
      <c r="D99" s="33" t="s">
        <v>101</v>
      </c>
      <c r="G99" s="11" t="e">
        <v>#REF!</v>
      </c>
      <c r="H99" s="13">
        <v>1</v>
      </c>
      <c r="I99" s="13">
        <v>2</v>
      </c>
      <c r="J99" s="13">
        <v>3</v>
      </c>
      <c r="K99" s="13">
        <v>4</v>
      </c>
      <c r="M99" s="13">
        <v>6</v>
      </c>
    </row>
    <row r="100" spans="1:13" ht="18" customHeight="1" x14ac:dyDescent="0.25">
      <c r="A100" s="11" t="s">
        <v>33</v>
      </c>
      <c r="B100" s="7" t="s">
        <v>375</v>
      </c>
      <c r="C100" s="7" t="s">
        <v>376</v>
      </c>
      <c r="D100" s="33" t="s">
        <v>355</v>
      </c>
      <c r="G100" s="11" t="b">
        <f t="shared" ref="G100:G106" si="4">OR(AND($H100&lt;&gt;$E$4,$I100&lt;&gt;$E$4,$J100&lt;&gt;$E$4,$K100&lt;&gt;$E$4,$L100&lt;&gt;$E$4,$M100&lt;&gt;$E$4,$N100&lt;&gt;$E$4))</f>
        <v>1</v>
      </c>
      <c r="H100" s="13">
        <v>1</v>
      </c>
      <c r="I100" s="13">
        <v>2</v>
      </c>
      <c r="J100" s="13">
        <v>3</v>
      </c>
      <c r="K100" s="13">
        <v>4</v>
      </c>
      <c r="M100" s="13">
        <v>6</v>
      </c>
    </row>
    <row r="101" spans="1:13" ht="18" customHeight="1" x14ac:dyDescent="0.25">
      <c r="A101" s="11" t="s">
        <v>27</v>
      </c>
      <c r="B101" s="7">
        <v>30</v>
      </c>
      <c r="C101" s="7" t="s">
        <v>377</v>
      </c>
      <c r="G101" s="11" t="b">
        <f t="shared" si="4"/>
        <v>1</v>
      </c>
      <c r="H101" s="13">
        <v>1</v>
      </c>
      <c r="J101" s="13">
        <v>3</v>
      </c>
    </row>
    <row r="102" spans="1:13" ht="18" customHeight="1" x14ac:dyDescent="0.25">
      <c r="A102" s="11" t="s">
        <v>33</v>
      </c>
      <c r="B102" s="7" t="s">
        <v>189</v>
      </c>
      <c r="C102" s="7" t="s">
        <v>378</v>
      </c>
      <c r="D102" s="29" t="s">
        <v>235</v>
      </c>
      <c r="G102" s="11" t="b">
        <f t="shared" si="4"/>
        <v>1</v>
      </c>
      <c r="H102" s="13">
        <v>1</v>
      </c>
      <c r="J102" s="13">
        <v>3</v>
      </c>
    </row>
    <row r="103" spans="1:13" ht="27" customHeight="1" x14ac:dyDescent="0.25">
      <c r="A103" s="11" t="s">
        <v>33</v>
      </c>
      <c r="B103" s="7" t="s">
        <v>192</v>
      </c>
      <c r="C103" s="7" t="s">
        <v>379</v>
      </c>
      <c r="D103" s="29" t="s">
        <v>235</v>
      </c>
      <c r="G103" s="11" t="b">
        <f t="shared" si="4"/>
        <v>1</v>
      </c>
      <c r="H103" s="13">
        <v>1</v>
      </c>
      <c r="J103" s="13">
        <v>3</v>
      </c>
    </row>
    <row r="104" spans="1:13" ht="18" customHeight="1" x14ac:dyDescent="0.25">
      <c r="A104" s="11" t="s">
        <v>33</v>
      </c>
      <c r="B104" s="7" t="s">
        <v>194</v>
      </c>
      <c r="C104" s="7" t="s">
        <v>380</v>
      </c>
      <c r="D104" s="29" t="s">
        <v>235</v>
      </c>
      <c r="G104" s="11" t="b">
        <f t="shared" si="4"/>
        <v>1</v>
      </c>
      <c r="H104" s="13">
        <v>1</v>
      </c>
      <c r="J104" s="13">
        <v>3</v>
      </c>
    </row>
    <row r="105" spans="1:13" ht="27" customHeight="1" x14ac:dyDescent="0.25">
      <c r="A105" s="11" t="s">
        <v>33</v>
      </c>
      <c r="B105" s="7" t="s">
        <v>381</v>
      </c>
      <c r="C105" s="7" t="s">
        <v>382</v>
      </c>
      <c r="D105" s="31" t="s">
        <v>50</v>
      </c>
      <c r="G105" s="11" t="b">
        <f t="shared" si="4"/>
        <v>1</v>
      </c>
      <c r="H105" s="13">
        <v>1</v>
      </c>
      <c r="J105" s="13">
        <v>3</v>
      </c>
    </row>
    <row r="106" spans="1:13" ht="18" customHeight="1" x14ac:dyDescent="0.25">
      <c r="A106" s="11" t="s">
        <v>33</v>
      </c>
      <c r="B106" s="7" t="s">
        <v>383</v>
      </c>
      <c r="C106" s="7" t="s">
        <v>384</v>
      </c>
      <c r="D106" s="29" t="s">
        <v>235</v>
      </c>
      <c r="G106" s="11" t="b">
        <f t="shared" si="4"/>
        <v>1</v>
      </c>
      <c r="H106" s="13">
        <v>1</v>
      </c>
      <c r="J106" s="13">
        <v>3</v>
      </c>
    </row>
    <row r="107" spans="1:13" ht="18" customHeight="1" x14ac:dyDescent="0.25">
      <c r="A107" s="11" t="s">
        <v>33</v>
      </c>
      <c r="B107" s="7" t="s">
        <v>385</v>
      </c>
      <c r="C107" s="7" t="s">
        <v>386</v>
      </c>
      <c r="D107" s="29" t="s">
        <v>235</v>
      </c>
      <c r="G107" s="11" t="b">
        <f>OR(AND($H107&lt;&gt;$E$4,$I107&lt;&gt;$E$4,$J107&lt;&gt;$E$4,$K107&lt;&gt;$E$4,$L107&lt;&gt;$E$4,$M107&lt;&gt;$E$4,$N107&lt;&gt;$E$4), $D$106="Nee")</f>
        <v>1</v>
      </c>
      <c r="H107" s="13">
        <v>1</v>
      </c>
      <c r="J107" s="13">
        <v>3</v>
      </c>
    </row>
    <row r="108" spans="1:13" ht="18" customHeight="1" x14ac:dyDescent="0.25">
      <c r="A108" s="11" t="s">
        <v>33</v>
      </c>
      <c r="B108" s="7" t="s">
        <v>387</v>
      </c>
      <c r="C108" s="7" t="s">
        <v>388</v>
      </c>
      <c r="D108" s="29" t="s">
        <v>235</v>
      </c>
      <c r="G108" s="11" t="b">
        <f>OR(AND($H108&lt;&gt;$E$4,$I108&lt;&gt;$E$4,$J108&lt;&gt;$E$4,$K108&lt;&gt;$E$4,$L108&lt;&gt;$E$4,$M108&lt;&gt;$E$4,$N108&lt;&gt;$E$4))</f>
        <v>1</v>
      </c>
      <c r="H108" s="13">
        <v>1</v>
      </c>
      <c r="J108" s="13">
        <v>3</v>
      </c>
    </row>
    <row r="109" spans="1:13" ht="18" customHeight="1" x14ac:dyDescent="0.25">
      <c r="A109" s="11" t="s">
        <v>33</v>
      </c>
      <c r="B109" s="7" t="s">
        <v>389</v>
      </c>
      <c r="C109" s="7" t="s">
        <v>390</v>
      </c>
      <c r="D109" s="29" t="s">
        <v>235</v>
      </c>
      <c r="G109" s="11" t="b">
        <f>OR(AND($H109&lt;&gt;$E$4,$I109&lt;&gt;$E$4,$J109&lt;&gt;$E$4,$K109&lt;&gt;$E$4,$L109&lt;&gt;$E$4,$M109&lt;&gt;$E$4,$N109&lt;&gt;$E$4), $D$108="Nee")</f>
        <v>1</v>
      </c>
      <c r="H109" s="13">
        <v>1</v>
      </c>
      <c r="J109" s="13">
        <v>3</v>
      </c>
    </row>
    <row r="110" spans="1:13" ht="18" customHeight="1" x14ac:dyDescent="0.25">
      <c r="A110" s="11" t="s">
        <v>33</v>
      </c>
      <c r="B110" s="7" t="s">
        <v>391</v>
      </c>
      <c r="C110" s="7" t="s">
        <v>392</v>
      </c>
      <c r="D110" s="29" t="s">
        <v>235</v>
      </c>
      <c r="G110" s="11" t="b">
        <f>OR(AND($H110&lt;&gt;$E$4,$I110&lt;&gt;$E$4,$J110&lt;&gt;$E$4,$K110&lt;&gt;$E$4,$L110&lt;&gt;$E$4,$M110&lt;&gt;$E$4,$N110&lt;&gt;$E$4))</f>
        <v>1</v>
      </c>
      <c r="H110" s="13">
        <v>1</v>
      </c>
      <c r="J110" s="13">
        <v>3</v>
      </c>
    </row>
    <row r="111" spans="1:13" ht="18" customHeight="1" x14ac:dyDescent="0.25">
      <c r="A111" s="11" t="s">
        <v>33</v>
      </c>
      <c r="B111" s="7" t="s">
        <v>393</v>
      </c>
      <c r="C111" s="7" t="s">
        <v>394</v>
      </c>
      <c r="D111" s="29" t="s">
        <v>235</v>
      </c>
      <c r="G111" s="11" t="b">
        <f>OR(AND($H111&lt;&gt;$E$4,$I111&lt;&gt;$E$4,$J111&lt;&gt;$E$4,$K111&lt;&gt;$E$4,$L111&lt;&gt;$E$4,$M111&lt;&gt;$E$4,$N111&lt;&gt;$E$4), $D$110="Nee")</f>
        <v>1</v>
      </c>
      <c r="H111" s="13">
        <v>1</v>
      </c>
      <c r="J111" s="13">
        <v>3</v>
      </c>
    </row>
    <row r="112" spans="1:13" ht="27" customHeight="1" x14ac:dyDescent="0.25">
      <c r="A112" s="11" t="s">
        <v>33</v>
      </c>
      <c r="B112" s="7" t="s">
        <v>395</v>
      </c>
      <c r="C112" s="7" t="s">
        <v>396</v>
      </c>
      <c r="D112" s="29" t="s">
        <v>235</v>
      </c>
      <c r="G112" s="11" t="b">
        <f>OR(AND($H112&lt;&gt;$E$4,$I112&lt;&gt;$E$4,$J112&lt;&gt;$E$4,$K112&lt;&gt;$E$4,$L112&lt;&gt;$E$4,$M112&lt;&gt;$E$4,$N112&lt;&gt;$E$4))</f>
        <v>1</v>
      </c>
      <c r="H112" s="13">
        <v>1</v>
      </c>
      <c r="J112" s="13">
        <v>3</v>
      </c>
    </row>
    <row r="113" spans="1:12" ht="27" customHeight="1" x14ac:dyDescent="0.25">
      <c r="A113" s="11" t="s">
        <v>33</v>
      </c>
      <c r="B113" s="7" t="s">
        <v>397</v>
      </c>
      <c r="C113" s="7" t="s">
        <v>398</v>
      </c>
      <c r="D113" s="29" t="s">
        <v>235</v>
      </c>
      <c r="G113" s="11" t="e">
        <v>#REF!</v>
      </c>
      <c r="H113" s="13">
        <v>1</v>
      </c>
      <c r="J113" s="13">
        <v>3</v>
      </c>
    </row>
    <row r="114" spans="1:12" ht="18" customHeight="1" x14ac:dyDescent="0.25">
      <c r="A114" s="11" t="s">
        <v>33</v>
      </c>
      <c r="B114" s="7" t="s">
        <v>399</v>
      </c>
      <c r="C114" s="7" t="s">
        <v>400</v>
      </c>
      <c r="D114" s="33" t="s">
        <v>101</v>
      </c>
      <c r="G114" s="11" t="b">
        <f>OR(AND($H114&lt;&gt;$E$4,$I114&lt;&gt;$E$4,$J114&lt;&gt;$E$4,$K114&lt;&gt;$E$4,$L114&lt;&gt;$E$4,$M114&lt;&gt;$E$4,$N114&lt;&gt;$E$4))</f>
        <v>1</v>
      </c>
      <c r="H114" s="13">
        <v>1</v>
      </c>
      <c r="J114" s="13">
        <v>3</v>
      </c>
    </row>
    <row r="115" spans="1:12" ht="18" customHeight="1" x14ac:dyDescent="0.25">
      <c r="A115" s="11" t="s">
        <v>33</v>
      </c>
      <c r="B115" s="7" t="s">
        <v>401</v>
      </c>
      <c r="C115" s="7" t="s">
        <v>402</v>
      </c>
      <c r="D115" s="33" t="s">
        <v>101</v>
      </c>
      <c r="G115" s="11" t="e">
        <v>#REF!</v>
      </c>
      <c r="H115" s="13">
        <v>1</v>
      </c>
      <c r="J115" s="13">
        <v>3</v>
      </c>
    </row>
    <row r="116" spans="1:12" ht="18" customHeight="1" x14ac:dyDescent="0.25">
      <c r="A116" s="11" t="s">
        <v>33</v>
      </c>
      <c r="B116" s="7" t="s">
        <v>403</v>
      </c>
      <c r="C116" s="7" t="s">
        <v>404</v>
      </c>
      <c r="D116" s="29" t="s">
        <v>355</v>
      </c>
      <c r="G116" s="11" t="e">
        <v>#REF!</v>
      </c>
      <c r="H116" s="13">
        <v>1</v>
      </c>
      <c r="J116" s="13">
        <v>3</v>
      </c>
    </row>
    <row r="117" spans="1:12" ht="18" customHeight="1" x14ac:dyDescent="0.25">
      <c r="A117" s="11" t="s">
        <v>27</v>
      </c>
      <c r="B117" s="7">
        <v>31</v>
      </c>
      <c r="C117" s="7" t="s">
        <v>405</v>
      </c>
      <c r="G117" s="11" t="b">
        <f t="shared" ref="G117:G122" si="5">OR(AND($H117&lt;&gt;$E$4,$I117&lt;&gt;$E$4,$J117&lt;&gt;$E$4,$K117&lt;&gt;$E$4,$L117&lt;&gt;$E$4,$M117&lt;&gt;$E$4,$N117&lt;&gt;$E$4))</f>
        <v>0</v>
      </c>
      <c r="L117" s="13">
        <v>5</v>
      </c>
    </row>
    <row r="118" spans="1:12" ht="18" customHeight="1" x14ac:dyDescent="0.25">
      <c r="A118" s="11" t="s">
        <v>33</v>
      </c>
      <c r="B118" s="7" t="s">
        <v>406</v>
      </c>
      <c r="C118" s="7" t="s">
        <v>407</v>
      </c>
      <c r="D118" s="29" t="s">
        <v>235</v>
      </c>
      <c r="G118" s="11" t="b">
        <f t="shared" si="5"/>
        <v>0</v>
      </c>
      <c r="L118" s="13">
        <v>5</v>
      </c>
    </row>
    <row r="119" spans="1:12" ht="27" customHeight="1" x14ac:dyDescent="0.25">
      <c r="A119" s="11" t="s">
        <v>33</v>
      </c>
      <c r="B119" s="7" t="s">
        <v>408</v>
      </c>
      <c r="C119" s="7" t="s">
        <v>409</v>
      </c>
      <c r="D119" s="29" t="s">
        <v>235</v>
      </c>
      <c r="G119" s="11" t="b">
        <f t="shared" si="5"/>
        <v>0</v>
      </c>
      <c r="L119" s="13">
        <v>5</v>
      </c>
    </row>
    <row r="120" spans="1:12" ht="18" customHeight="1" x14ac:dyDescent="0.25">
      <c r="A120" s="11" t="s">
        <v>33</v>
      </c>
      <c r="B120" s="7" t="s">
        <v>410</v>
      </c>
      <c r="C120" s="7" t="s">
        <v>411</v>
      </c>
      <c r="D120" s="29" t="s">
        <v>235</v>
      </c>
      <c r="G120" s="11" t="b">
        <f t="shared" si="5"/>
        <v>0</v>
      </c>
      <c r="L120" s="13">
        <v>5</v>
      </c>
    </row>
    <row r="121" spans="1:12" ht="27" customHeight="1" x14ac:dyDescent="0.25">
      <c r="A121" s="11" t="s">
        <v>33</v>
      </c>
      <c r="B121" s="7" t="s">
        <v>412</v>
      </c>
      <c r="C121" s="7" t="s">
        <v>413</v>
      </c>
      <c r="D121" s="31" t="s">
        <v>50</v>
      </c>
      <c r="G121" s="11" t="b">
        <f t="shared" si="5"/>
        <v>0</v>
      </c>
      <c r="L121" s="13">
        <v>5</v>
      </c>
    </row>
    <row r="122" spans="1:12" ht="18" customHeight="1" x14ac:dyDescent="0.25">
      <c r="A122" s="11" t="s">
        <v>33</v>
      </c>
      <c r="B122" s="7" t="s">
        <v>414</v>
      </c>
      <c r="C122" s="7" t="s">
        <v>415</v>
      </c>
      <c r="D122" s="29" t="s">
        <v>235</v>
      </c>
      <c r="G122" s="11" t="b">
        <f t="shared" si="5"/>
        <v>0</v>
      </c>
      <c r="L122" s="13">
        <v>5</v>
      </c>
    </row>
    <row r="123" spans="1:12" ht="18" customHeight="1" x14ac:dyDescent="0.25">
      <c r="A123" s="11" t="s">
        <v>33</v>
      </c>
      <c r="B123" s="7" t="s">
        <v>416</v>
      </c>
      <c r="C123" s="7" t="s">
        <v>417</v>
      </c>
      <c r="D123" s="29" t="s">
        <v>235</v>
      </c>
      <c r="G123" s="11" t="b">
        <f>OR(AND($H123&lt;&gt;$E$4,$I123&lt;&gt;$E$4,$J123&lt;&gt;$E$4,$K123&lt;&gt;$E$4,$L123&lt;&gt;$E$4,$M123&lt;&gt;$E$4,$N123&lt;&gt;$E$4), $D$122="Nee")</f>
        <v>0</v>
      </c>
      <c r="L123" s="13">
        <v>5</v>
      </c>
    </row>
    <row r="124" spans="1:12" ht="18" customHeight="1" x14ac:dyDescent="0.25">
      <c r="A124" s="11" t="s">
        <v>33</v>
      </c>
      <c r="B124" s="7" t="s">
        <v>418</v>
      </c>
      <c r="C124" s="7" t="s">
        <v>419</v>
      </c>
      <c r="D124" s="29" t="s">
        <v>235</v>
      </c>
      <c r="G124" s="11" t="b">
        <f>OR(AND($H124&lt;&gt;$E$4,$I124&lt;&gt;$E$4,$J124&lt;&gt;$E$4,$K124&lt;&gt;$E$4,$L124&lt;&gt;$E$4,$M124&lt;&gt;$E$4,$N124&lt;&gt;$E$4))</f>
        <v>0</v>
      </c>
      <c r="L124" s="13">
        <v>5</v>
      </c>
    </row>
    <row r="125" spans="1:12" ht="18" customHeight="1" x14ac:dyDescent="0.25">
      <c r="A125" s="11" t="s">
        <v>33</v>
      </c>
      <c r="B125" s="7" t="s">
        <v>420</v>
      </c>
      <c r="C125" s="7" t="s">
        <v>421</v>
      </c>
      <c r="D125" s="29" t="s">
        <v>235</v>
      </c>
      <c r="G125" s="11" t="b">
        <f>OR(AND($H125&lt;&gt;$E$4,$I125&lt;&gt;$E$4,$J125&lt;&gt;$E$4,$K125&lt;&gt;$E$4,$L125&lt;&gt;$E$4,$M125&lt;&gt;$E$4,$N125&lt;&gt;$E$4), $D$124="Nee")</f>
        <v>0</v>
      </c>
      <c r="L125" s="13">
        <v>5</v>
      </c>
    </row>
    <row r="126" spans="1:12" ht="18" customHeight="1" x14ac:dyDescent="0.25">
      <c r="A126" s="11" t="s">
        <v>33</v>
      </c>
      <c r="B126" s="7" t="s">
        <v>422</v>
      </c>
      <c r="C126" s="7" t="s">
        <v>423</v>
      </c>
      <c r="D126" s="29" t="s">
        <v>235</v>
      </c>
      <c r="G126" s="11" t="b">
        <f>OR(AND($H126&lt;&gt;$E$4,$I126&lt;&gt;$E$4,$J126&lt;&gt;$E$4,$K126&lt;&gt;$E$4,$L126&lt;&gt;$E$4,$M126&lt;&gt;$E$4,$N126&lt;&gt;$E$4))</f>
        <v>0</v>
      </c>
      <c r="L126" s="13">
        <v>5</v>
      </c>
    </row>
    <row r="127" spans="1:12" ht="18" customHeight="1" x14ac:dyDescent="0.25">
      <c r="A127" s="11" t="s">
        <v>33</v>
      </c>
      <c r="B127" s="7" t="s">
        <v>424</v>
      </c>
      <c r="C127" s="7" t="s">
        <v>425</v>
      </c>
      <c r="D127" s="29" t="s">
        <v>235</v>
      </c>
      <c r="G127" s="11" t="b">
        <f>OR(AND($H127&lt;&gt;$E$4,$I127&lt;&gt;$E$4,$J127&lt;&gt;$E$4,$K127&lt;&gt;$E$4,$L127&lt;&gt;$E$4,$M127&lt;&gt;$E$4,$N127&lt;&gt;$E$4), $D$126="Ja")</f>
        <v>0</v>
      </c>
      <c r="L127" s="13">
        <v>5</v>
      </c>
    </row>
    <row r="128" spans="1:12" ht="27" customHeight="1" x14ac:dyDescent="0.25">
      <c r="A128" s="11" t="s">
        <v>33</v>
      </c>
      <c r="B128" s="7" t="s">
        <v>426</v>
      </c>
      <c r="C128" s="7" t="s">
        <v>427</v>
      </c>
      <c r="D128" s="29" t="s">
        <v>235</v>
      </c>
      <c r="G128" s="11" t="b">
        <f>OR(AND($H128&lt;&gt;$E$4,$I128&lt;&gt;$E$4,$J128&lt;&gt;$E$4,$K128&lt;&gt;$E$4,$L128&lt;&gt;$E$4,$M128&lt;&gt;$E$4,$N128&lt;&gt;$E$4))</f>
        <v>0</v>
      </c>
      <c r="L128" s="13">
        <v>5</v>
      </c>
    </row>
    <row r="129" spans="1:12" ht="27" customHeight="1" x14ac:dyDescent="0.25">
      <c r="A129" s="11" t="s">
        <v>33</v>
      </c>
      <c r="B129" s="7" t="s">
        <v>428</v>
      </c>
      <c r="C129" s="7" t="s">
        <v>429</v>
      </c>
      <c r="D129" s="29" t="s">
        <v>235</v>
      </c>
      <c r="G129" s="11" t="e">
        <v>#REF!</v>
      </c>
      <c r="L129" s="13">
        <v>5</v>
      </c>
    </row>
    <row r="130" spans="1:12" ht="18" customHeight="1" x14ac:dyDescent="0.25">
      <c r="A130" s="11" t="s">
        <v>33</v>
      </c>
      <c r="B130" s="7" t="s">
        <v>430</v>
      </c>
      <c r="C130" s="7" t="s">
        <v>431</v>
      </c>
      <c r="D130" s="33" t="s">
        <v>101</v>
      </c>
      <c r="G130" s="11" t="b">
        <f>OR(AND($H130&lt;&gt;$E$4,$I130&lt;&gt;$E$4,$J130&lt;&gt;$E$4,$K130&lt;&gt;$E$4,$L130&lt;&gt;$E$4,$M130&lt;&gt;$E$4,$N130&lt;&gt;$E$4))</f>
        <v>0</v>
      </c>
      <c r="L130" s="13">
        <v>5</v>
      </c>
    </row>
    <row r="131" spans="1:12" ht="18" customHeight="1" x14ac:dyDescent="0.25">
      <c r="A131" s="11" t="s">
        <v>33</v>
      </c>
      <c r="B131" s="7" t="s">
        <v>432</v>
      </c>
      <c r="C131" s="7" t="s">
        <v>433</v>
      </c>
      <c r="D131" s="33" t="s">
        <v>101</v>
      </c>
      <c r="G131" s="11" t="e">
        <v>#REF!</v>
      </c>
      <c r="L131" s="13">
        <v>5</v>
      </c>
    </row>
    <row r="132" spans="1:12" ht="18" customHeight="1" x14ac:dyDescent="0.25">
      <c r="A132" s="11" t="s">
        <v>33</v>
      </c>
      <c r="B132" s="7" t="s">
        <v>434</v>
      </c>
      <c r="C132" s="7" t="s">
        <v>435</v>
      </c>
      <c r="D132" s="29" t="s">
        <v>355</v>
      </c>
      <c r="G132" s="11" t="b">
        <f>OR(AND($H132&lt;&gt;$E$4,$I132&lt;&gt;$E$4,$J132&lt;&gt;$E$4,$K132&lt;&gt;$E$4,$L132&lt;&gt;$E$4,$M132&lt;&gt;$E$4,$N132&lt;&gt;$E$4))</f>
        <v>0</v>
      </c>
      <c r="L132" s="13">
        <v>5</v>
      </c>
    </row>
  </sheetData>
  <sheetProtection algorithmName="SHA-512" hashValue="Kbg6U1kOq+r6h/jgUTJDSV8sZMPP3fj7M0GawY20zIO18xRyZEtPjYywW2vLCmizQuI8K7LDFFyKsRFcZp0gtw==" saltValue="JEvcapGvLBabVhlFtBuAxA==" spinCount="100000" sheet="1" objects="1" scenarios="1" selectLockedCells="1"/>
  <mergeCells count="8">
    <mergeCell ref="B68:D68"/>
    <mergeCell ref="B60:B67"/>
    <mergeCell ref="C60:C67"/>
    <mergeCell ref="B3:D3"/>
    <mergeCell ref="B4:D4"/>
    <mergeCell ref="B25:D25"/>
    <mergeCell ref="C52:C59"/>
    <mergeCell ref="B52:B59"/>
  </mergeCells>
  <conditionalFormatting sqref="E21">
    <cfRule type="expression" dxfId="7" priority="29">
      <formula>$D$21="Anders, namelijk"</formula>
    </cfRule>
  </conditionalFormatting>
  <conditionalFormatting sqref="B5:D24 B26:D27 B28:C28 B29:D33 B34:C34 B85:C85 B101:C101 B117:C117 B69:C69 B35:D51 B118:D132 B52:E59 B60:D67 B70:D84 B86:D100 B102:D116">
    <cfRule type="expression" dxfId="6" priority="33">
      <formula>$G5</formula>
    </cfRule>
  </conditionalFormatting>
  <conditionalFormatting sqref="E5">
    <cfRule type="expression" dxfId="5" priority="1">
      <formula>$G5</formula>
    </cfRule>
  </conditionalFormatting>
  <dataValidations count="3">
    <dataValidation type="whole" allowBlank="1" showInputMessage="1" showErrorMessage="1" error="Please enter an integer." sqref="D8 D29:D33 D35:D39 D41 D98:D99 D130:D131 D82:D83 D114:D115" xr:uid="{ED3A05ED-8F62-4DDC-B3C4-787A2E17E5B0}">
      <formula1>0</formula1>
      <formula2>999999</formula2>
    </dataValidation>
    <dataValidation type="decimal" allowBlank="1" showInputMessage="1" showErrorMessage="1" errorTitle="FTE score" error="Please enter the FTE scores (0-10)." sqref="D52:F67" xr:uid="{77C516C8-A443-4861-B2AF-6BAAC14B1206}">
      <formula1>0</formula1>
      <formula2>10</formula2>
    </dataValidation>
    <dataValidation type="decimal" allowBlank="1" showInputMessage="1" showErrorMessage="1" error="Please enter a percentage (0-100%)." sqref="D121 D42 D73 D89 D105" xr:uid="{4C5BC81C-B9C0-46BE-A352-4854D3AB311F}">
      <formula1>0</formula1>
      <formula2>1</formula2>
    </dataValidation>
  </dataValidations>
  <pageMargins left="0.7" right="0.7" top="0.75" bottom="0.75" header="0.3" footer="0.3"/>
  <pageSetup paperSize="9" orientation="portrait" r:id="rId1"/>
  <ignoredErrors>
    <ignoredError sqref="G8 G16 G33 G44 G46 G51 G75 G77 G79 G82 G91 G93 G95 G98 G107 G109 G111 G114 G123 G125 G127 G130" formula="1"/>
  </ignoredErrors>
  <extLst>
    <ext xmlns:x14="http://schemas.microsoft.com/office/spreadsheetml/2009/9/main" uri="{CCE6A557-97BC-4b89-ADB6-D9C93CAAB3DF}">
      <x14:dataValidations xmlns:xm="http://schemas.microsoft.com/office/excel/2006/main" count="10">
        <x14:dataValidation type="list" allowBlank="1" showInputMessage="1" showErrorMessage="1" error="Voer een jaartal in aub." xr:uid="{55E99FD7-2E02-4EF6-BD73-918864C372D4}">
          <x14:formula1>
            <xm:f>Lists!$A$1:$A$3</xm:f>
          </x14:formula1>
          <xm:sqref>D132 D116</xm:sqref>
        </x14:dataValidation>
        <x14:dataValidation type="list" allowBlank="1" showInputMessage="1" showErrorMessage="1" xr:uid="{667D5F7C-0DD9-43A1-B378-69FBB4B2CEEE}">
          <x14:formula1>
            <xm:f>Lists!$E$1:$E$4</xm:f>
          </x14:formula1>
          <xm:sqref>D9:D12 D122:D129 D70:D72 D74:D81 D86:D88 D90:D97 D102:D104 D106:D113 D118:D120 D43</xm:sqref>
        </x14:dataValidation>
        <x14:dataValidation type="list" allowBlank="1" showInputMessage="1" showErrorMessage="1" xr:uid="{062D2173-30E1-4015-8B6A-2D275F23A098}">
          <x14:formula1>
            <xm:f>Lists!$A$1:$A$2</xm:f>
          </x14:formula1>
          <xm:sqref>D13:D20 D22:D23 D26:D27 D40 D49:D51 D45:D47</xm:sqref>
        </x14:dataValidation>
        <x14:dataValidation type="list" allowBlank="1" showInputMessage="1" showErrorMessage="1" xr:uid="{FA48D6E2-27FB-4898-904E-7CD80C52BCE6}">
          <x14:formula1>
            <xm:f>Lists!$F$1:$F$7</xm:f>
          </x14:formula1>
          <xm:sqref>D21</xm:sqref>
        </x14:dataValidation>
        <x14:dataValidation type="list" allowBlank="1" showInputMessage="1" showErrorMessage="1" xr:uid="{53FA5521-E75C-4453-BBAF-CD0B44961021}">
          <x14:formula1>
            <xm:f>Lists!$G$1:$G$5</xm:f>
          </x14:formula1>
          <xm:sqref>D48</xm:sqref>
        </x14:dataValidation>
        <x14:dataValidation type="list" allowBlank="1" showInputMessage="1" showErrorMessage="1" xr:uid="{0775937E-722F-4508-A474-9A5F6A5F6FA8}">
          <x14:formula1>
            <xm:f>Lists!$D$1:$D$5</xm:f>
          </x14:formula1>
          <xm:sqref>D6</xm:sqref>
        </x14:dataValidation>
        <x14:dataValidation type="list" allowBlank="1" showInputMessage="1" showErrorMessage="1" xr:uid="{89E04506-7A91-4D11-BD5A-42D7E56B871C}">
          <x14:formula1>
            <xm:f>Lists!$E$9:$E$11</xm:f>
          </x14:formula1>
          <xm:sqref>D7</xm:sqref>
        </x14:dataValidation>
        <x14:dataValidation type="list" allowBlank="1" showInputMessage="1" showErrorMessage="1" xr:uid="{0084CD58-482A-4F1A-8314-CF3FE74DDC6E}">
          <x14:formula1>
            <xm:f>Lists!$A$1:$A$3</xm:f>
          </x14:formula1>
          <xm:sqref>D84 D100</xm:sqref>
        </x14:dataValidation>
        <x14:dataValidation type="list" allowBlank="1" showInputMessage="1" showErrorMessage="1" xr:uid="{0841EC72-0F55-497E-B6C1-D06F9F133859}">
          <x14:formula1>
            <xm:f>Lists!$A$14:$A$25</xm:f>
          </x14:formula1>
          <xm:sqref>D5</xm:sqref>
        </x14:dataValidation>
        <x14:dataValidation type="list" allowBlank="1" showInputMessage="1" showErrorMessage="1" xr:uid="{51C9EC7C-3DE1-459E-8BB3-2EEF7EA24361}">
          <x14:formula1>
            <xm:f>Lists!$B$14:$B$20</xm:f>
          </x14:formula1>
          <xm:sqref>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267A6-EBD4-4332-AEA3-B13B7B4B0BF0}">
  <sheetPr codeName="Blad5"/>
  <dimension ref="A1:O136"/>
  <sheetViews>
    <sheetView zoomScaleNormal="100" workbookViewId="0">
      <selection activeCell="D5" sqref="D5"/>
    </sheetView>
  </sheetViews>
  <sheetFormatPr defaultColWidth="8.85546875" defaultRowHeight="15" x14ac:dyDescent="0.25"/>
  <cols>
    <col min="1" max="1" width="6.7109375" style="11" customWidth="1"/>
    <col min="2" max="2" width="6.7109375" style="3" customWidth="1"/>
    <col min="3" max="3" width="85.7109375" style="3" customWidth="1"/>
    <col min="4" max="4" width="48" style="3" customWidth="1"/>
    <col min="5" max="6" width="8.85546875" style="3"/>
    <col min="7" max="7" width="10.7109375" style="11" bestFit="1" customWidth="1"/>
    <col min="8" max="13" width="9" style="13" bestFit="1" customWidth="1"/>
    <col min="14" max="15" width="8.85546875" style="14"/>
    <col min="16" max="16384" width="8.85546875" style="3"/>
  </cols>
  <sheetData>
    <row r="1" spans="1:15" s="15" customFormat="1" ht="15" customHeight="1" x14ac:dyDescent="0.15">
      <c r="A1" s="11" t="s">
        <v>0</v>
      </c>
      <c r="B1" s="11" t="s">
        <v>0</v>
      </c>
      <c r="C1" s="11" t="s">
        <v>0</v>
      </c>
      <c r="D1" s="11" t="s">
        <v>0</v>
      </c>
      <c r="E1" s="11" t="s">
        <v>0</v>
      </c>
      <c r="F1" s="11" t="s">
        <v>0</v>
      </c>
      <c r="G1" s="11" t="s">
        <v>0</v>
      </c>
      <c r="H1" s="13" t="s">
        <v>18</v>
      </c>
      <c r="I1" s="13" t="s">
        <v>19</v>
      </c>
      <c r="J1" s="13" t="s">
        <v>20</v>
      </c>
      <c r="K1" s="13" t="s">
        <v>21</v>
      </c>
      <c r="L1" s="13" t="s">
        <v>22</v>
      </c>
      <c r="M1" s="13" t="s">
        <v>225</v>
      </c>
      <c r="N1" s="14"/>
      <c r="O1" s="14"/>
    </row>
    <row r="2" spans="1:15" ht="15" customHeight="1" x14ac:dyDescent="0.25">
      <c r="B2" s="1"/>
      <c r="C2" s="1"/>
      <c r="D2" s="1"/>
      <c r="E2" s="1"/>
      <c r="F2" s="1"/>
    </row>
    <row r="3" spans="1:15" ht="66" customHeight="1" x14ac:dyDescent="0.25">
      <c r="B3" s="46" t="s">
        <v>436</v>
      </c>
      <c r="C3" s="46"/>
      <c r="D3" s="46"/>
    </row>
    <row r="4" spans="1:15" ht="21" customHeight="1" x14ac:dyDescent="0.25">
      <c r="A4" s="11" t="s">
        <v>25</v>
      </c>
      <c r="B4" s="43" t="s">
        <v>437</v>
      </c>
      <c r="C4" s="44"/>
      <c r="D4" s="45"/>
    </row>
    <row r="5" spans="1:15" ht="27" customHeight="1" x14ac:dyDescent="0.25">
      <c r="A5" s="11" t="s">
        <v>27</v>
      </c>
      <c r="B5" s="7">
        <v>1</v>
      </c>
      <c r="C5" s="7" t="s">
        <v>438</v>
      </c>
      <c r="D5" s="29" t="s">
        <v>235</v>
      </c>
      <c r="E5" s="1">
        <f>'Behaviour &amp; Culture'!E5</f>
        <v>5</v>
      </c>
      <c r="G5" s="11" t="b">
        <f t="shared" ref="G5:G11" si="0">AND($H5&lt;&gt;$E$5,$I5&lt;&gt;$E$5,$J5&lt;&gt;$E$5,$K5&lt;&gt;$E$5,$L5&lt;&gt;$E$5,$M5&lt;&gt;$E$5,$N5&lt;&gt;$E$5)</f>
        <v>0</v>
      </c>
      <c r="H5" s="13">
        <v>1</v>
      </c>
      <c r="J5" s="13">
        <v>3</v>
      </c>
      <c r="L5" s="13">
        <v>5</v>
      </c>
    </row>
    <row r="6" spans="1:15" ht="18" customHeight="1" x14ac:dyDescent="0.25">
      <c r="A6" s="11" t="s">
        <v>27</v>
      </c>
      <c r="B6" s="7">
        <v>2</v>
      </c>
      <c r="C6" s="7" t="s">
        <v>439</v>
      </c>
      <c r="D6" s="29" t="s">
        <v>235</v>
      </c>
      <c r="G6" s="11" t="b">
        <f t="shared" si="0"/>
        <v>0</v>
      </c>
      <c r="H6" s="13">
        <v>1</v>
      </c>
      <c r="J6" s="13">
        <v>3</v>
      </c>
      <c r="L6" s="13">
        <v>5</v>
      </c>
    </row>
    <row r="7" spans="1:15" ht="27" customHeight="1" x14ac:dyDescent="0.25">
      <c r="A7" s="11" t="s">
        <v>27</v>
      </c>
      <c r="B7" s="7">
        <v>3</v>
      </c>
      <c r="C7" s="7" t="s">
        <v>440</v>
      </c>
      <c r="D7" s="29" t="s">
        <v>235</v>
      </c>
      <c r="G7" s="11" t="b">
        <f t="shared" si="0"/>
        <v>0</v>
      </c>
      <c r="H7" s="13">
        <v>1</v>
      </c>
      <c r="J7" s="13">
        <v>3</v>
      </c>
      <c r="L7" s="13">
        <v>5</v>
      </c>
    </row>
    <row r="8" spans="1:15" ht="18" customHeight="1" x14ac:dyDescent="0.25">
      <c r="A8" s="11" t="s">
        <v>27</v>
      </c>
      <c r="B8" s="7">
        <v>4</v>
      </c>
      <c r="C8" s="7" t="s">
        <v>441</v>
      </c>
      <c r="G8" s="11" t="b">
        <f t="shared" si="0"/>
        <v>0</v>
      </c>
      <c r="J8" s="13">
        <v>3</v>
      </c>
      <c r="L8" s="13">
        <v>5</v>
      </c>
    </row>
    <row r="9" spans="1:15" ht="18" customHeight="1" x14ac:dyDescent="0.25">
      <c r="A9" s="11" t="s">
        <v>33</v>
      </c>
      <c r="B9" s="7" t="s">
        <v>48</v>
      </c>
      <c r="C9" s="7" t="s">
        <v>442</v>
      </c>
      <c r="D9" s="29" t="s">
        <v>235</v>
      </c>
      <c r="G9" s="11" t="b">
        <f t="shared" si="0"/>
        <v>0</v>
      </c>
      <c r="J9" s="13">
        <v>3</v>
      </c>
      <c r="L9" s="13">
        <v>5</v>
      </c>
    </row>
    <row r="10" spans="1:15" ht="18" customHeight="1" x14ac:dyDescent="0.25">
      <c r="A10" s="11" t="s">
        <v>33</v>
      </c>
      <c r="B10" s="7" t="s">
        <v>51</v>
      </c>
      <c r="C10" s="7" t="s">
        <v>443</v>
      </c>
      <c r="D10" s="29" t="s">
        <v>235</v>
      </c>
      <c r="G10" s="11" t="b">
        <f t="shared" si="0"/>
        <v>0</v>
      </c>
      <c r="J10" s="13">
        <v>3</v>
      </c>
      <c r="L10" s="13">
        <v>5</v>
      </c>
    </row>
    <row r="11" spans="1:15" ht="18" customHeight="1" x14ac:dyDescent="0.25">
      <c r="A11" s="11" t="s">
        <v>33</v>
      </c>
      <c r="B11" s="7" t="s">
        <v>55</v>
      </c>
      <c r="C11" s="7" t="s">
        <v>444</v>
      </c>
      <c r="D11" s="29" t="s">
        <v>235</v>
      </c>
      <c r="G11" s="11" t="b">
        <f t="shared" si="0"/>
        <v>0</v>
      </c>
      <c r="J11" s="13">
        <v>3</v>
      </c>
      <c r="L11" s="13">
        <v>5</v>
      </c>
    </row>
    <row r="12" spans="1:15" ht="18" customHeight="1" x14ac:dyDescent="0.25">
      <c r="A12" s="11" t="s">
        <v>33</v>
      </c>
      <c r="B12" s="7" t="s">
        <v>57</v>
      </c>
      <c r="C12" s="7" t="s">
        <v>445</v>
      </c>
      <c r="D12" s="29" t="s">
        <v>235</v>
      </c>
      <c r="G12" s="11" t="b">
        <f>OR(AND($H12&lt;&gt;$E$5,$I12&lt;&gt;$E$5,$J12&lt;&gt;$E$5,$K12&lt;&gt;$E$5,$L12&lt;&gt;$E$5,$M12&lt;&gt;$E$5,$N12&lt;&gt;$E$5),$D9="Nee",$D9="Grotendeels",$D9="Enigszins")</f>
        <v>0</v>
      </c>
      <c r="J12" s="13">
        <v>3</v>
      </c>
      <c r="L12" s="13">
        <v>5</v>
      </c>
    </row>
    <row r="13" spans="1:15" ht="18" customHeight="1" x14ac:dyDescent="0.25">
      <c r="A13" s="11" t="s">
        <v>33</v>
      </c>
      <c r="B13" s="7" t="s">
        <v>446</v>
      </c>
      <c r="C13" s="7" t="s">
        <v>447</v>
      </c>
      <c r="D13" s="29" t="s">
        <v>235</v>
      </c>
      <c r="G13" s="11" t="b">
        <f>OR(AND($H13&lt;&gt;$E$5,$I13&lt;&gt;$E$5,$J13&lt;&gt;$E$5,$K13&lt;&gt;$E$5,$L13&lt;&gt;$E$5,$M13&lt;&gt;$E$5,$N13&lt;&gt;$E$5),$D10="Nee",$D10="Grotendeels",$D10="Enigszins")</f>
        <v>0</v>
      </c>
      <c r="J13" s="13">
        <v>3</v>
      </c>
      <c r="L13" s="13">
        <v>5</v>
      </c>
    </row>
    <row r="14" spans="1:15" ht="18" customHeight="1" x14ac:dyDescent="0.25">
      <c r="A14" s="11" t="s">
        <v>33</v>
      </c>
      <c r="B14" s="7" t="s">
        <v>448</v>
      </c>
      <c r="C14" s="7" t="s">
        <v>449</v>
      </c>
      <c r="D14" s="29" t="s">
        <v>235</v>
      </c>
      <c r="G14" s="11" t="b">
        <f>OR(AND($H14&lt;&gt;$E$5,$I14&lt;&gt;$E$5,$J14&lt;&gt;$E$5,$K14&lt;&gt;$E$5,$L14&lt;&gt;$E$5,$M14&lt;&gt;$E$5,$N14&lt;&gt;$E$5),$D11="Nee",$D11="Grotendeels",$D11="Enigszins")</f>
        <v>0</v>
      </c>
      <c r="J14" s="13">
        <v>3</v>
      </c>
      <c r="L14" s="13">
        <v>5</v>
      </c>
    </row>
    <row r="15" spans="1:15" ht="18" customHeight="1" x14ac:dyDescent="0.25">
      <c r="A15" s="11" t="s">
        <v>27</v>
      </c>
      <c r="B15" s="7">
        <v>5</v>
      </c>
      <c r="C15" s="7" t="s">
        <v>450</v>
      </c>
      <c r="G15" s="11" t="b">
        <f>AND($H15&lt;&gt;$E$5,$I15&lt;&gt;$E$5,$J15&lt;&gt;$E$5,$K15&lt;&gt;$E$5,$L15&lt;&gt;$E$5,$M15&lt;&gt;$E$5,$N15&lt;&gt;$E$5)</f>
        <v>0</v>
      </c>
      <c r="J15" s="13">
        <v>3</v>
      </c>
      <c r="L15" s="13">
        <v>5</v>
      </c>
    </row>
    <row r="16" spans="1:15" ht="18" customHeight="1" x14ac:dyDescent="0.25">
      <c r="A16" s="11" t="s">
        <v>33</v>
      </c>
      <c r="B16" s="7" t="s">
        <v>59</v>
      </c>
      <c r="C16" s="7" t="s">
        <v>451</v>
      </c>
      <c r="D16" s="29" t="s">
        <v>235</v>
      </c>
      <c r="G16" s="11" t="b">
        <f>AND($H16&lt;&gt;$E$5,$I16&lt;&gt;$E$5,$J16&lt;&gt;$E$5,$K16&lt;&gt;$E$5,$L16&lt;&gt;$E$5,$M16&lt;&gt;$E$5,$N16&lt;&gt;$E$5)</f>
        <v>0</v>
      </c>
      <c r="J16" s="13">
        <v>3</v>
      </c>
      <c r="L16" s="13">
        <v>5</v>
      </c>
    </row>
    <row r="17" spans="1:12" ht="18" customHeight="1" x14ac:dyDescent="0.25">
      <c r="A17" s="11" t="s">
        <v>33</v>
      </c>
      <c r="B17" s="6" t="s">
        <v>61</v>
      </c>
      <c r="C17" s="7" t="s">
        <v>452</v>
      </c>
      <c r="D17" s="29" t="s">
        <v>235</v>
      </c>
      <c r="G17" s="11" t="e">
        <v>#REF!</v>
      </c>
      <c r="J17" s="13">
        <v>3</v>
      </c>
      <c r="L17" s="13">
        <v>5</v>
      </c>
    </row>
    <row r="18" spans="1:12" ht="18" customHeight="1" x14ac:dyDescent="0.25">
      <c r="A18" s="11" t="s">
        <v>27</v>
      </c>
      <c r="B18" s="7">
        <v>6</v>
      </c>
      <c r="C18" s="7" t="s">
        <v>453</v>
      </c>
      <c r="D18" s="29" t="s">
        <v>235</v>
      </c>
      <c r="G18" s="11" t="b">
        <f>AND($H18&lt;&gt;$E$5,$I18&lt;&gt;$E$5,$J18&lt;&gt;$E$5,$K18&lt;&gt;$E$5,$L18&lt;&gt;$E$5,$M18&lt;&gt;$E$5,$N18&lt;&gt;$E$5)</f>
        <v>0</v>
      </c>
      <c r="J18" s="13">
        <v>3</v>
      </c>
      <c r="L18" s="13">
        <v>5</v>
      </c>
    </row>
    <row r="19" spans="1:12" ht="27" customHeight="1" x14ac:dyDescent="0.25">
      <c r="A19" s="11" t="s">
        <v>27</v>
      </c>
      <c r="B19" s="7">
        <v>7</v>
      </c>
      <c r="C19" s="7" t="s">
        <v>454</v>
      </c>
      <c r="D19" s="29" t="s">
        <v>235</v>
      </c>
      <c r="G19" s="11" t="b">
        <f>AND($H19&lt;&gt;$E$5,$I19&lt;&gt;$E$5,$J19&lt;&gt;$E$5,$K19&lt;&gt;$E$5,$L19&lt;&gt;$E$5,$M19&lt;&gt;$E$5,$N19&lt;&gt;$E$5)</f>
        <v>0</v>
      </c>
      <c r="J19" s="13">
        <v>3</v>
      </c>
      <c r="L19" s="13">
        <v>5</v>
      </c>
    </row>
    <row r="20" spans="1:12" ht="18" customHeight="1" x14ac:dyDescent="0.25">
      <c r="A20" s="11" t="s">
        <v>27</v>
      </c>
      <c r="B20" s="7">
        <v>8</v>
      </c>
      <c r="C20" s="7" t="s">
        <v>455</v>
      </c>
      <c r="D20" s="29" t="s">
        <v>235</v>
      </c>
      <c r="G20" s="11" t="b">
        <f>AND($H20&lt;&gt;$E$5,$I20&lt;&gt;$E$5,$J20&lt;&gt;$E$5,$K20&lt;&gt;$E$5,$L20&lt;&gt;$E$5,$M20&lt;&gt;$E$5,$N20&lt;&gt;$E$5)</f>
        <v>0</v>
      </c>
      <c r="J20" s="13">
        <v>3</v>
      </c>
      <c r="L20" s="13">
        <v>5</v>
      </c>
    </row>
    <row r="21" spans="1:12" ht="18" customHeight="1" x14ac:dyDescent="0.25">
      <c r="A21" s="11" t="s">
        <v>27</v>
      </c>
      <c r="B21" s="7">
        <v>9</v>
      </c>
      <c r="C21" s="7" t="s">
        <v>456</v>
      </c>
      <c r="D21" s="29" t="s">
        <v>235</v>
      </c>
      <c r="G21" s="11" t="b">
        <f>AND($H21&lt;&gt;$E$5,$I21&lt;&gt;$E$5,$J21&lt;&gt;$E$5,$K21&lt;&gt;$E$5,$L21&lt;&gt;$E$5,$M21&lt;&gt;$E$5,$N21&lt;&gt;$E$5)</f>
        <v>0</v>
      </c>
      <c r="J21" s="13">
        <v>3</v>
      </c>
      <c r="L21" s="13">
        <v>5</v>
      </c>
    </row>
    <row r="22" spans="1:12" ht="18" customHeight="1" x14ac:dyDescent="0.25">
      <c r="A22" s="11" t="s">
        <v>33</v>
      </c>
      <c r="B22" s="7" t="s">
        <v>83</v>
      </c>
      <c r="C22" s="7" t="s">
        <v>457</v>
      </c>
      <c r="D22" s="29" t="s">
        <v>90</v>
      </c>
      <c r="G22" s="11" t="b">
        <f>AND($H22&lt;&gt;$E$5,$I22&lt;&gt;$E$5,$J22&lt;&gt;$E$5,$K22&lt;&gt;$E$5,$L22&lt;&gt;$E$5,$M22&lt;&gt;$E$5,$N22&lt;&gt;$E$5)</f>
        <v>0</v>
      </c>
      <c r="J22" s="13">
        <v>3</v>
      </c>
      <c r="L22" s="13">
        <v>5</v>
      </c>
    </row>
    <row r="23" spans="1:12" ht="18" customHeight="1" x14ac:dyDescent="0.25">
      <c r="A23" s="11" t="s">
        <v>33</v>
      </c>
      <c r="B23" s="7" t="s">
        <v>84</v>
      </c>
      <c r="C23" s="7" t="s">
        <v>458</v>
      </c>
      <c r="D23" s="31" t="s">
        <v>50</v>
      </c>
      <c r="G23" s="11" t="b">
        <f>OR(AND($H23&lt;&gt;$E$5,$I23&lt;&gt;$E$5,$J23&lt;&gt;$E$5,$K23&lt;&gt;$E$5,$L23&lt;&gt;$E$5,$M23&lt;&gt;$E$5,$N23&lt;&gt;$E$5), $D$22="Nee")</f>
        <v>0</v>
      </c>
      <c r="J23" s="13">
        <v>3</v>
      </c>
      <c r="L23" s="13">
        <v>5</v>
      </c>
    </row>
    <row r="24" spans="1:12" ht="18" customHeight="1" x14ac:dyDescent="0.25">
      <c r="A24" s="11" t="s">
        <v>27</v>
      </c>
      <c r="B24" s="7">
        <v>11</v>
      </c>
      <c r="C24" s="7" t="s">
        <v>459</v>
      </c>
      <c r="G24" s="11" t="b">
        <f>AND($H24&lt;&gt;$E$5,$I24&lt;&gt;$E$5,$J24&lt;&gt;$E$5,$K24&lt;&gt;$E$5,$L24&lt;&gt;$E$5,$M24&lt;&gt;$E$5,$N24&lt;&gt;$E$5)</f>
        <v>0</v>
      </c>
      <c r="J24" s="13">
        <v>3</v>
      </c>
      <c r="L24" s="13">
        <v>5</v>
      </c>
    </row>
    <row r="25" spans="1:12" ht="18" customHeight="1" x14ac:dyDescent="0.25">
      <c r="A25" s="11" t="s">
        <v>33</v>
      </c>
      <c r="B25" s="7" t="s">
        <v>460</v>
      </c>
      <c r="C25" s="7" t="s">
        <v>461</v>
      </c>
      <c r="D25" s="33" t="s">
        <v>101</v>
      </c>
      <c r="G25" s="11" t="b">
        <f>AND($H25&lt;&gt;$E$5,$I25&lt;&gt;$E$5,$J25&lt;&gt;$E$5,$K25&lt;&gt;$E$5,$L25&lt;&gt;$E$5,$M25&lt;&gt;$E$5,$N25&lt;&gt;$E$5)</f>
        <v>0</v>
      </c>
      <c r="J25" s="13">
        <v>3</v>
      </c>
      <c r="L25" s="13">
        <v>5</v>
      </c>
    </row>
    <row r="26" spans="1:12" ht="18" customHeight="1" x14ac:dyDescent="0.25">
      <c r="A26" s="11" t="s">
        <v>33</v>
      </c>
      <c r="B26" s="7" t="s">
        <v>462</v>
      </c>
      <c r="C26" s="7" t="s">
        <v>463</v>
      </c>
      <c r="D26" s="33" t="s">
        <v>101</v>
      </c>
      <c r="G26" s="11" t="e">
        <v>#REF!</v>
      </c>
      <c r="J26" s="13">
        <v>3</v>
      </c>
      <c r="L26" s="13">
        <v>5</v>
      </c>
    </row>
    <row r="27" spans="1:12" ht="18" customHeight="1" x14ac:dyDescent="0.25">
      <c r="A27" s="11" t="s">
        <v>27</v>
      </c>
      <c r="B27" s="7">
        <v>12</v>
      </c>
      <c r="C27" s="7" t="s">
        <v>464</v>
      </c>
      <c r="D27" s="29" t="s">
        <v>235</v>
      </c>
      <c r="G27" s="11" t="b">
        <f t="shared" ref="G27:G36" si="1">AND($H27&lt;&gt;$E$5,$I27&lt;&gt;$E$5,$J27&lt;&gt;$E$5,$K27&lt;&gt;$E$5,$L27&lt;&gt;$E$5,$M27&lt;&gt;$E$5,$N27&lt;&gt;$E$5)</f>
        <v>1</v>
      </c>
      <c r="I27" s="13">
        <v>2</v>
      </c>
      <c r="K27" s="13">
        <v>4</v>
      </c>
    </row>
    <row r="28" spans="1:12" ht="18" customHeight="1" x14ac:dyDescent="0.25">
      <c r="A28" s="11" t="s">
        <v>27</v>
      </c>
      <c r="B28" s="7">
        <v>13</v>
      </c>
      <c r="C28" s="7" t="s">
        <v>465</v>
      </c>
      <c r="D28" s="29" t="s">
        <v>235</v>
      </c>
      <c r="G28" s="11" t="b">
        <f t="shared" si="1"/>
        <v>1</v>
      </c>
      <c r="I28" s="13">
        <v>2</v>
      </c>
      <c r="K28" s="13">
        <v>4</v>
      </c>
    </row>
    <row r="29" spans="1:12" ht="18" customHeight="1" x14ac:dyDescent="0.25">
      <c r="A29" s="11" t="s">
        <v>27</v>
      </c>
      <c r="B29" s="7">
        <v>14</v>
      </c>
      <c r="C29" s="7" t="s">
        <v>466</v>
      </c>
      <c r="G29" s="11" t="b">
        <f t="shared" si="1"/>
        <v>1</v>
      </c>
      <c r="I29" s="13">
        <v>2</v>
      </c>
      <c r="K29" s="13">
        <v>4</v>
      </c>
    </row>
    <row r="30" spans="1:12" ht="18" customHeight="1" x14ac:dyDescent="0.25">
      <c r="A30" s="11" t="s">
        <v>33</v>
      </c>
      <c r="B30" s="7" t="s">
        <v>467</v>
      </c>
      <c r="C30" s="7" t="s">
        <v>468</v>
      </c>
      <c r="D30" s="29" t="s">
        <v>235</v>
      </c>
      <c r="G30" s="11" t="b">
        <f t="shared" si="1"/>
        <v>1</v>
      </c>
      <c r="I30" s="13">
        <v>2</v>
      </c>
      <c r="K30" s="13">
        <v>4</v>
      </c>
    </row>
    <row r="31" spans="1:12" ht="18" customHeight="1" x14ac:dyDescent="0.25">
      <c r="A31" s="11" t="s">
        <v>33</v>
      </c>
      <c r="B31" s="7" t="s">
        <v>469</v>
      </c>
      <c r="C31" s="7" t="s">
        <v>470</v>
      </c>
      <c r="D31" s="29" t="s">
        <v>235</v>
      </c>
      <c r="G31" s="11" t="b">
        <f t="shared" si="1"/>
        <v>1</v>
      </c>
      <c r="I31" s="13">
        <v>2</v>
      </c>
      <c r="K31" s="13">
        <v>4</v>
      </c>
    </row>
    <row r="32" spans="1:12" ht="18" customHeight="1" x14ac:dyDescent="0.25">
      <c r="A32" s="11" t="s">
        <v>33</v>
      </c>
      <c r="B32" s="7" t="s">
        <v>471</v>
      </c>
      <c r="C32" s="7" t="s">
        <v>472</v>
      </c>
      <c r="D32" s="29" t="s">
        <v>235</v>
      </c>
      <c r="G32" s="11" t="b">
        <f t="shared" si="1"/>
        <v>1</v>
      </c>
      <c r="I32" s="13">
        <v>2</v>
      </c>
      <c r="K32" s="13">
        <v>4</v>
      </c>
    </row>
    <row r="33" spans="1:11" ht="18" customHeight="1" x14ac:dyDescent="0.25">
      <c r="A33" s="11" t="s">
        <v>33</v>
      </c>
      <c r="B33" s="7" t="s">
        <v>473</v>
      </c>
      <c r="C33" s="7" t="s">
        <v>443</v>
      </c>
      <c r="D33" s="29" t="s">
        <v>235</v>
      </c>
      <c r="G33" s="11" t="b">
        <f t="shared" si="1"/>
        <v>1</v>
      </c>
      <c r="I33" s="13">
        <v>2</v>
      </c>
      <c r="K33" s="13">
        <v>4</v>
      </c>
    </row>
    <row r="34" spans="1:11" ht="18" customHeight="1" x14ac:dyDescent="0.25">
      <c r="A34" s="11" t="s">
        <v>33</v>
      </c>
      <c r="B34" s="7" t="s">
        <v>474</v>
      </c>
      <c r="C34" s="7" t="s">
        <v>475</v>
      </c>
      <c r="D34" s="29" t="s">
        <v>235</v>
      </c>
      <c r="G34" s="11" t="b">
        <f t="shared" si="1"/>
        <v>1</v>
      </c>
      <c r="I34" s="13">
        <v>2</v>
      </c>
      <c r="K34" s="13">
        <v>4</v>
      </c>
    </row>
    <row r="35" spans="1:11" ht="18" customHeight="1" x14ac:dyDescent="0.25">
      <c r="A35" s="11" t="s">
        <v>27</v>
      </c>
      <c r="B35" s="7">
        <v>15</v>
      </c>
      <c r="C35" s="7" t="s">
        <v>476</v>
      </c>
      <c r="G35" s="11" t="b">
        <f t="shared" si="1"/>
        <v>1</v>
      </c>
      <c r="I35" s="13">
        <v>2</v>
      </c>
      <c r="K35" s="13">
        <v>4</v>
      </c>
    </row>
    <row r="36" spans="1:11" ht="18" customHeight="1" x14ac:dyDescent="0.25">
      <c r="A36" s="11" t="s">
        <v>33</v>
      </c>
      <c r="B36" s="7" t="s">
        <v>255</v>
      </c>
      <c r="C36" s="7" t="s">
        <v>451</v>
      </c>
      <c r="D36" s="29" t="s">
        <v>235</v>
      </c>
      <c r="G36" s="11" t="b">
        <f t="shared" si="1"/>
        <v>1</v>
      </c>
      <c r="I36" s="13">
        <v>2</v>
      </c>
      <c r="K36" s="13">
        <v>4</v>
      </c>
    </row>
    <row r="37" spans="1:11" ht="18" customHeight="1" x14ac:dyDescent="0.25">
      <c r="A37" s="11" t="s">
        <v>33</v>
      </c>
      <c r="B37" s="7" t="s">
        <v>257</v>
      </c>
      <c r="C37" s="7" t="s">
        <v>477</v>
      </c>
      <c r="D37" s="29" t="s">
        <v>235</v>
      </c>
      <c r="G37" s="11" t="e">
        <v>#REF!</v>
      </c>
      <c r="I37" s="13">
        <v>2</v>
      </c>
      <c r="K37" s="13">
        <v>4</v>
      </c>
    </row>
    <row r="38" spans="1:11" ht="18" customHeight="1" x14ac:dyDescent="0.25">
      <c r="A38" s="11" t="s">
        <v>27</v>
      </c>
      <c r="B38" s="7">
        <v>16</v>
      </c>
      <c r="C38" s="7" t="s">
        <v>478</v>
      </c>
      <c r="D38" s="29" t="s">
        <v>235</v>
      </c>
      <c r="G38" s="11" t="b">
        <f t="shared" ref="G38:G43" si="2">AND($H38&lt;&gt;$E$5,$I38&lt;&gt;$E$5,$J38&lt;&gt;$E$5,$K38&lt;&gt;$E$5,$L38&lt;&gt;$E$5,$M38&lt;&gt;$E$5,$N38&lt;&gt;$E$5)</f>
        <v>1</v>
      </c>
      <c r="I38" s="13">
        <v>2</v>
      </c>
      <c r="K38" s="13">
        <v>4</v>
      </c>
    </row>
    <row r="39" spans="1:11" ht="27" customHeight="1" x14ac:dyDescent="0.25">
      <c r="A39" s="11" t="s">
        <v>27</v>
      </c>
      <c r="B39" s="7">
        <v>17</v>
      </c>
      <c r="C39" s="7" t="s">
        <v>479</v>
      </c>
      <c r="D39" s="29" t="s">
        <v>235</v>
      </c>
      <c r="G39" s="11" t="b">
        <f t="shared" si="2"/>
        <v>1</v>
      </c>
      <c r="I39" s="13">
        <v>2</v>
      </c>
      <c r="K39" s="13">
        <v>4</v>
      </c>
    </row>
    <row r="40" spans="1:11" ht="27" customHeight="1" x14ac:dyDescent="0.25">
      <c r="A40" s="11" t="s">
        <v>27</v>
      </c>
      <c r="B40" s="7">
        <v>18</v>
      </c>
      <c r="C40" s="7" t="s">
        <v>480</v>
      </c>
      <c r="D40" s="29" t="s">
        <v>235</v>
      </c>
      <c r="G40" s="11" t="b">
        <f t="shared" si="2"/>
        <v>1</v>
      </c>
      <c r="I40" s="13">
        <v>2</v>
      </c>
      <c r="K40" s="13">
        <v>4</v>
      </c>
    </row>
    <row r="41" spans="1:11" ht="18" customHeight="1" x14ac:dyDescent="0.25">
      <c r="A41" s="11" t="s">
        <v>27</v>
      </c>
      <c r="B41" s="7">
        <v>19</v>
      </c>
      <c r="C41" s="7" t="s">
        <v>481</v>
      </c>
      <c r="D41" s="29" t="s">
        <v>235</v>
      </c>
      <c r="G41" s="11" t="b">
        <f t="shared" si="2"/>
        <v>1</v>
      </c>
      <c r="I41" s="13">
        <v>2</v>
      </c>
      <c r="K41" s="13">
        <v>4</v>
      </c>
    </row>
    <row r="42" spans="1:11" ht="18" customHeight="1" x14ac:dyDescent="0.25">
      <c r="A42" s="11" t="s">
        <v>27</v>
      </c>
      <c r="B42" s="7">
        <v>20</v>
      </c>
      <c r="C42" s="7" t="s">
        <v>482</v>
      </c>
      <c r="D42" s="29" t="s">
        <v>235</v>
      </c>
      <c r="G42" s="11" t="b">
        <f t="shared" si="2"/>
        <v>1</v>
      </c>
      <c r="I42" s="13">
        <v>2</v>
      </c>
      <c r="K42" s="13">
        <v>4</v>
      </c>
    </row>
    <row r="43" spans="1:11" ht="18" customHeight="1" x14ac:dyDescent="0.25">
      <c r="A43" s="11" t="s">
        <v>33</v>
      </c>
      <c r="B43" s="7" t="s">
        <v>118</v>
      </c>
      <c r="C43" s="7" t="s">
        <v>483</v>
      </c>
      <c r="D43" s="29" t="s">
        <v>90</v>
      </c>
      <c r="G43" s="11" t="b">
        <f t="shared" si="2"/>
        <v>1</v>
      </c>
      <c r="I43" s="13">
        <v>2</v>
      </c>
      <c r="K43" s="13">
        <v>4</v>
      </c>
    </row>
    <row r="44" spans="1:11" ht="27" customHeight="1" x14ac:dyDescent="0.25">
      <c r="A44" s="11" t="s">
        <v>33</v>
      </c>
      <c r="B44" s="7" t="s">
        <v>120</v>
      </c>
      <c r="C44" s="7" t="s">
        <v>484</v>
      </c>
      <c r="D44" s="31" t="s">
        <v>50</v>
      </c>
      <c r="G44" s="11" t="b">
        <f>OR(AND($H44&lt;&gt;$E$5,$I44&lt;&gt;$E$5,$J44&lt;&gt;$E$5,$K44&lt;&gt;$E$5,$L44&lt;&gt;$E$5,$M44&lt;&gt;$E$5,$N44&lt;&gt;$E$5), $D$43="Nee")</f>
        <v>1</v>
      </c>
      <c r="I44" s="13">
        <v>2</v>
      </c>
      <c r="K44" s="13">
        <v>4</v>
      </c>
    </row>
    <row r="45" spans="1:11" ht="18" customHeight="1" x14ac:dyDescent="0.25">
      <c r="A45" s="11" t="s">
        <v>27</v>
      </c>
      <c r="B45" s="7">
        <v>22</v>
      </c>
      <c r="C45" s="7" t="s">
        <v>485</v>
      </c>
      <c r="G45" s="11" t="b">
        <f>AND($H45&lt;&gt;$E$5,$I45&lt;&gt;$E$5,$J45&lt;&gt;$E$5,$K45&lt;&gt;$E$5,$L45&lt;&gt;$E$5,$M45&lt;&gt;$E$5,$N45&lt;&gt;$E$5)</f>
        <v>1</v>
      </c>
      <c r="I45" s="13">
        <v>2</v>
      </c>
      <c r="K45" s="13">
        <v>4</v>
      </c>
    </row>
    <row r="46" spans="1:11" ht="18" customHeight="1" x14ac:dyDescent="0.25">
      <c r="A46" s="11" t="s">
        <v>33</v>
      </c>
      <c r="B46" s="7" t="s">
        <v>125</v>
      </c>
      <c r="C46" s="7" t="s">
        <v>461</v>
      </c>
      <c r="D46" s="33" t="s">
        <v>101</v>
      </c>
      <c r="G46" s="11" t="b">
        <f>AND($H46&lt;&gt;$E$5,$I46&lt;&gt;$E$5,$J46&lt;&gt;$E$5,$K46&lt;&gt;$E$5,$L46&lt;&gt;$E$5,$M46&lt;&gt;$E$5,$N46&lt;&gt;$E$5)</f>
        <v>1</v>
      </c>
      <c r="I46" s="13">
        <v>2</v>
      </c>
      <c r="K46" s="13">
        <v>4</v>
      </c>
    </row>
    <row r="47" spans="1:11" ht="18" customHeight="1" x14ac:dyDescent="0.25">
      <c r="A47" s="11" t="s">
        <v>33</v>
      </c>
      <c r="B47" s="7" t="s">
        <v>127</v>
      </c>
      <c r="C47" s="7" t="s">
        <v>486</v>
      </c>
      <c r="D47" s="33" t="s">
        <v>101</v>
      </c>
      <c r="G47" s="11" t="e">
        <v>#REF!</v>
      </c>
      <c r="I47" s="13">
        <v>2</v>
      </c>
      <c r="K47" s="13">
        <v>4</v>
      </c>
    </row>
    <row r="48" spans="1:11" ht="21" customHeight="1" x14ac:dyDescent="0.25">
      <c r="A48" s="11" t="s">
        <v>25</v>
      </c>
      <c r="B48" s="43" t="s">
        <v>487</v>
      </c>
      <c r="C48" s="44"/>
      <c r="D48" s="45"/>
      <c r="G48" s="11" t="b">
        <f t="shared" ref="G48" si="3">AND($H167&lt;&gt;$E$5,$I167&lt;&gt;$E$5,$J167&lt;&gt;$E$5,$K167&lt;&gt;$E$5,$L167&lt;&gt;$E$5,$M167&lt;&gt;$E$5,$N167&lt;&gt;$E$5)</f>
        <v>1</v>
      </c>
    </row>
    <row r="49" spans="1:13" ht="27" customHeight="1" x14ac:dyDescent="0.25">
      <c r="A49" s="11" t="s">
        <v>27</v>
      </c>
      <c r="B49" s="7">
        <v>23</v>
      </c>
      <c r="C49" s="7" t="s">
        <v>488</v>
      </c>
      <c r="G49" s="11" t="b">
        <f>AND($H49&lt;&gt;$E$5,$I49&lt;&gt;$E$5,$J49&lt;&gt;$E$5,$K49&lt;&gt;$E$5,$L49&lt;&gt;$E$5,$M49&lt;&gt;$E$5,$N49&lt;&gt;$E$5)</f>
        <v>0</v>
      </c>
      <c r="H49" s="13">
        <v>1</v>
      </c>
      <c r="I49" s="13">
        <v>2</v>
      </c>
      <c r="J49" s="13">
        <v>3</v>
      </c>
      <c r="L49" s="13">
        <v>5</v>
      </c>
      <c r="M49" s="13">
        <v>6</v>
      </c>
    </row>
    <row r="50" spans="1:13" ht="18" customHeight="1" x14ac:dyDescent="0.25">
      <c r="A50" s="11" t="s">
        <v>33</v>
      </c>
      <c r="B50" s="7" t="s">
        <v>285</v>
      </c>
      <c r="C50" s="7" t="s">
        <v>489</v>
      </c>
      <c r="D50" s="29" t="s">
        <v>235</v>
      </c>
      <c r="G50" s="11" t="b">
        <f>AND($H50&lt;&gt;$E$5,$I50&lt;&gt;$E$5,$J50&lt;&gt;$E$5,$K50&lt;&gt;$E$5,$L50&lt;&gt;$E$5,$M50&lt;&gt;$E$5,$N50&lt;&gt;$E$5)</f>
        <v>0</v>
      </c>
      <c r="H50" s="13">
        <v>1</v>
      </c>
      <c r="I50" s="13">
        <v>2</v>
      </c>
      <c r="J50" s="13">
        <v>3</v>
      </c>
      <c r="L50" s="13">
        <v>5</v>
      </c>
      <c r="M50" s="13">
        <v>6</v>
      </c>
    </row>
    <row r="51" spans="1:13" ht="18" customHeight="1" x14ac:dyDescent="0.25">
      <c r="A51" s="11" t="s">
        <v>33</v>
      </c>
      <c r="B51" s="7" t="s">
        <v>287</v>
      </c>
      <c r="C51" s="7" t="s">
        <v>490</v>
      </c>
      <c r="D51" s="29" t="s">
        <v>235</v>
      </c>
      <c r="G51" s="11" t="e">
        <v>#REF!</v>
      </c>
      <c r="H51" s="13">
        <v>1</v>
      </c>
      <c r="I51" s="13">
        <v>2</v>
      </c>
      <c r="J51" s="13">
        <v>3</v>
      </c>
      <c r="L51" s="13">
        <v>5</v>
      </c>
      <c r="M51" s="13">
        <v>6</v>
      </c>
    </row>
    <row r="52" spans="1:13" ht="27" customHeight="1" x14ac:dyDescent="0.25">
      <c r="A52" s="11" t="s">
        <v>27</v>
      </c>
      <c r="B52" s="7">
        <v>24</v>
      </c>
      <c r="C52" s="7" t="s">
        <v>491</v>
      </c>
      <c r="D52" s="29" t="s">
        <v>235</v>
      </c>
      <c r="G52" s="11" t="b">
        <f t="shared" ref="G52:G74" si="4">AND($H52&lt;&gt;$E$5,$I52&lt;&gt;$E$5,$J52&lt;&gt;$E$5,$K52&lt;&gt;$E$5,$L52&lt;&gt;$E$5,$M52&lt;&gt;$E$5,$N52&lt;&gt;$E$5)</f>
        <v>1</v>
      </c>
      <c r="K52" s="13">
        <v>4</v>
      </c>
    </row>
    <row r="53" spans="1:13" ht="18" customHeight="1" x14ac:dyDescent="0.25">
      <c r="A53" s="11" t="s">
        <v>27</v>
      </c>
      <c r="B53" s="7">
        <v>25</v>
      </c>
      <c r="C53" s="7" t="s">
        <v>492</v>
      </c>
      <c r="D53" s="29" t="s">
        <v>235</v>
      </c>
      <c r="G53" s="11" t="b">
        <f t="shared" si="4"/>
        <v>0</v>
      </c>
      <c r="I53" s="13">
        <v>2</v>
      </c>
      <c r="J53" s="13">
        <v>3</v>
      </c>
      <c r="K53" s="13">
        <v>4</v>
      </c>
      <c r="L53" s="13">
        <v>5</v>
      </c>
    </row>
    <row r="54" spans="1:13" ht="18" customHeight="1" x14ac:dyDescent="0.25">
      <c r="A54" s="11" t="s">
        <v>27</v>
      </c>
      <c r="B54" s="7">
        <v>26</v>
      </c>
      <c r="C54" s="7" t="s">
        <v>493</v>
      </c>
      <c r="G54" s="11" t="b">
        <f t="shared" si="4"/>
        <v>0</v>
      </c>
      <c r="J54" s="13">
        <v>3</v>
      </c>
      <c r="L54" s="13">
        <v>5</v>
      </c>
    </row>
    <row r="55" spans="1:13" ht="18" customHeight="1" x14ac:dyDescent="0.25">
      <c r="A55" s="11" t="s">
        <v>33</v>
      </c>
      <c r="B55" s="7" t="s">
        <v>141</v>
      </c>
      <c r="C55" s="7" t="s">
        <v>494</v>
      </c>
      <c r="D55" s="29" t="s">
        <v>90</v>
      </c>
      <c r="G55" s="11" t="b">
        <f t="shared" si="4"/>
        <v>0</v>
      </c>
      <c r="J55" s="13">
        <v>3</v>
      </c>
      <c r="L55" s="13">
        <v>5</v>
      </c>
    </row>
    <row r="56" spans="1:13" ht="18" customHeight="1" x14ac:dyDescent="0.25">
      <c r="A56" s="11" t="s">
        <v>33</v>
      </c>
      <c r="B56" s="7" t="s">
        <v>143</v>
      </c>
      <c r="C56" s="7" t="s">
        <v>495</v>
      </c>
      <c r="D56" s="29" t="s">
        <v>90</v>
      </c>
      <c r="G56" s="11" t="b">
        <f t="shared" si="4"/>
        <v>0</v>
      </c>
      <c r="J56" s="13">
        <v>3</v>
      </c>
      <c r="L56" s="13">
        <v>5</v>
      </c>
    </row>
    <row r="57" spans="1:13" ht="18" customHeight="1" x14ac:dyDescent="0.25">
      <c r="A57" s="11" t="s">
        <v>27</v>
      </c>
      <c r="B57" s="7">
        <v>27</v>
      </c>
      <c r="C57" s="7" t="s">
        <v>496</v>
      </c>
      <c r="D57" s="29" t="s">
        <v>90</v>
      </c>
      <c r="G57" s="11" t="b">
        <f t="shared" si="4"/>
        <v>1</v>
      </c>
      <c r="I57" s="13">
        <v>2</v>
      </c>
      <c r="K57" s="13">
        <v>4</v>
      </c>
    </row>
    <row r="58" spans="1:13" ht="18" customHeight="1" x14ac:dyDescent="0.25">
      <c r="A58" s="11" t="s">
        <v>27</v>
      </c>
      <c r="B58" s="7">
        <v>28</v>
      </c>
      <c r="C58" s="7" t="s">
        <v>497</v>
      </c>
      <c r="D58" s="29" t="s">
        <v>235</v>
      </c>
      <c r="G58" s="11" t="b">
        <f t="shared" si="4"/>
        <v>0</v>
      </c>
      <c r="H58" s="13">
        <v>1</v>
      </c>
      <c r="I58" s="13">
        <v>2</v>
      </c>
      <c r="J58" s="13">
        <v>3</v>
      </c>
      <c r="K58" s="13">
        <v>4</v>
      </c>
      <c r="L58" s="13">
        <v>5</v>
      </c>
      <c r="M58" s="13">
        <v>6</v>
      </c>
    </row>
    <row r="59" spans="1:13" ht="18" customHeight="1" x14ac:dyDescent="0.25">
      <c r="A59" s="11" t="s">
        <v>27</v>
      </c>
      <c r="B59" s="7">
        <v>29</v>
      </c>
      <c r="C59" s="7" t="s">
        <v>498</v>
      </c>
      <c r="D59" s="29" t="s">
        <v>235</v>
      </c>
      <c r="G59" s="11" t="b">
        <f t="shared" si="4"/>
        <v>0</v>
      </c>
      <c r="I59" s="13">
        <v>2</v>
      </c>
      <c r="J59" s="13">
        <v>3</v>
      </c>
      <c r="K59" s="13">
        <v>4</v>
      </c>
      <c r="L59" s="13">
        <v>5</v>
      </c>
    </row>
    <row r="60" spans="1:13" ht="18" customHeight="1" x14ac:dyDescent="0.25">
      <c r="A60" s="11" t="s">
        <v>27</v>
      </c>
      <c r="B60" s="7">
        <v>30</v>
      </c>
      <c r="C60" s="7" t="s">
        <v>499</v>
      </c>
      <c r="D60" s="29" t="s">
        <v>235</v>
      </c>
      <c r="G60" s="11" t="b">
        <f t="shared" si="4"/>
        <v>0</v>
      </c>
      <c r="H60" s="13">
        <v>1</v>
      </c>
      <c r="I60" s="13">
        <v>2</v>
      </c>
      <c r="J60" s="13">
        <v>3</v>
      </c>
      <c r="K60" s="13">
        <v>4</v>
      </c>
      <c r="L60" s="13">
        <v>5</v>
      </c>
    </row>
    <row r="61" spans="1:13" ht="27" customHeight="1" x14ac:dyDescent="0.25">
      <c r="A61" s="11" t="s">
        <v>27</v>
      </c>
      <c r="B61" s="7">
        <v>31</v>
      </c>
      <c r="C61" s="7" t="s">
        <v>500</v>
      </c>
      <c r="D61" s="29" t="s">
        <v>235</v>
      </c>
      <c r="G61" s="11" t="b">
        <f t="shared" si="4"/>
        <v>0</v>
      </c>
      <c r="H61" s="13">
        <v>1</v>
      </c>
      <c r="I61" s="13">
        <v>2</v>
      </c>
      <c r="J61" s="13">
        <v>3</v>
      </c>
      <c r="K61" s="13">
        <v>4</v>
      </c>
      <c r="L61" s="13">
        <v>5</v>
      </c>
    </row>
    <row r="62" spans="1:13" ht="18" customHeight="1" x14ac:dyDescent="0.25">
      <c r="A62" s="11" t="s">
        <v>27</v>
      </c>
      <c r="B62" s="7">
        <v>32</v>
      </c>
      <c r="C62" s="7" t="s">
        <v>501</v>
      </c>
      <c r="D62" s="29" t="s">
        <v>235</v>
      </c>
      <c r="G62" s="11" t="b">
        <f t="shared" si="4"/>
        <v>0</v>
      </c>
      <c r="I62" s="13">
        <v>2</v>
      </c>
      <c r="J62" s="13">
        <v>3</v>
      </c>
      <c r="K62" s="13">
        <v>4</v>
      </c>
      <c r="L62" s="13">
        <v>5</v>
      </c>
    </row>
    <row r="63" spans="1:13" ht="27" customHeight="1" x14ac:dyDescent="0.25">
      <c r="A63" s="11" t="s">
        <v>27</v>
      </c>
      <c r="B63" s="7">
        <v>33</v>
      </c>
      <c r="C63" s="7" t="s">
        <v>502</v>
      </c>
      <c r="D63" s="33" t="s">
        <v>503</v>
      </c>
      <c r="G63" s="11" t="b">
        <f t="shared" si="4"/>
        <v>0</v>
      </c>
      <c r="I63" s="13">
        <v>2</v>
      </c>
      <c r="J63" s="13">
        <v>3</v>
      </c>
      <c r="K63" s="13">
        <v>4</v>
      </c>
      <c r="L63" s="13">
        <v>5</v>
      </c>
    </row>
    <row r="64" spans="1:13" ht="27" customHeight="1" x14ac:dyDescent="0.25">
      <c r="A64" s="11" t="s">
        <v>27</v>
      </c>
      <c r="B64" s="7">
        <v>34</v>
      </c>
      <c r="C64" s="7" t="s">
        <v>504</v>
      </c>
      <c r="D64" s="29" t="s">
        <v>235</v>
      </c>
      <c r="G64" s="11" t="b">
        <f t="shared" si="4"/>
        <v>0</v>
      </c>
      <c r="I64" s="13">
        <v>2</v>
      </c>
      <c r="J64" s="13">
        <v>3</v>
      </c>
      <c r="K64" s="13">
        <v>4</v>
      </c>
      <c r="L64" s="13">
        <v>5</v>
      </c>
    </row>
    <row r="65" spans="1:13" ht="21" customHeight="1" x14ac:dyDescent="0.25">
      <c r="A65" s="11" t="s">
        <v>25</v>
      </c>
      <c r="B65" s="43" t="s">
        <v>505</v>
      </c>
      <c r="C65" s="44"/>
      <c r="D65" s="45"/>
      <c r="G65" s="11" t="b">
        <f t="shared" si="4"/>
        <v>1</v>
      </c>
    </row>
    <row r="66" spans="1:13" ht="18" customHeight="1" x14ac:dyDescent="0.25">
      <c r="A66" s="11" t="s">
        <v>33</v>
      </c>
      <c r="B66" s="7" t="s">
        <v>506</v>
      </c>
      <c r="C66" s="7" t="s">
        <v>507</v>
      </c>
      <c r="D66" s="29" t="s">
        <v>235</v>
      </c>
      <c r="G66" s="11" t="b">
        <f t="shared" si="4"/>
        <v>0</v>
      </c>
      <c r="H66" s="13">
        <v>1</v>
      </c>
      <c r="I66" s="13">
        <v>2</v>
      </c>
      <c r="J66" s="13">
        <v>3</v>
      </c>
      <c r="K66" s="13">
        <v>4</v>
      </c>
      <c r="L66" s="13">
        <v>5</v>
      </c>
      <c r="M66" s="13">
        <v>6</v>
      </c>
    </row>
    <row r="67" spans="1:13" ht="18" customHeight="1" x14ac:dyDescent="0.25">
      <c r="A67" s="11" t="s">
        <v>33</v>
      </c>
      <c r="B67" s="7" t="s">
        <v>508</v>
      </c>
      <c r="C67" s="7" t="s">
        <v>509</v>
      </c>
      <c r="D67" s="29" t="s">
        <v>235</v>
      </c>
      <c r="G67" s="11" t="b">
        <f t="shared" si="4"/>
        <v>0</v>
      </c>
      <c r="H67" s="13">
        <v>1</v>
      </c>
      <c r="I67" s="13">
        <v>2</v>
      </c>
      <c r="J67" s="13">
        <v>3</v>
      </c>
      <c r="K67" s="13">
        <v>4</v>
      </c>
      <c r="L67" s="13">
        <v>5</v>
      </c>
      <c r="M67" s="13">
        <v>6</v>
      </c>
    </row>
    <row r="68" spans="1:13" ht="18" customHeight="1" x14ac:dyDescent="0.25">
      <c r="A68" s="11" t="s">
        <v>27</v>
      </c>
      <c r="B68" s="7">
        <v>36</v>
      </c>
      <c r="C68" s="7" t="s">
        <v>510</v>
      </c>
      <c r="G68" s="11" t="b">
        <f t="shared" si="4"/>
        <v>0</v>
      </c>
      <c r="I68" s="13">
        <v>2</v>
      </c>
      <c r="J68" s="13">
        <v>3</v>
      </c>
      <c r="K68" s="13">
        <v>4</v>
      </c>
      <c r="L68" s="13">
        <v>5</v>
      </c>
      <c r="M68" s="13">
        <v>6</v>
      </c>
    </row>
    <row r="69" spans="1:13" ht="18" customHeight="1" x14ac:dyDescent="0.25">
      <c r="A69" s="11" t="s">
        <v>33</v>
      </c>
      <c r="B69" s="7" t="s">
        <v>511</v>
      </c>
      <c r="C69" s="7" t="s">
        <v>512</v>
      </c>
      <c r="D69" s="29" t="s">
        <v>235</v>
      </c>
      <c r="G69" s="11" t="b">
        <f t="shared" si="4"/>
        <v>0</v>
      </c>
      <c r="I69" s="13">
        <v>2</v>
      </c>
      <c r="J69" s="13">
        <v>3</v>
      </c>
      <c r="K69" s="13">
        <v>4</v>
      </c>
      <c r="L69" s="13">
        <v>5</v>
      </c>
      <c r="M69" s="13">
        <v>6</v>
      </c>
    </row>
    <row r="70" spans="1:13" ht="18" customHeight="1" x14ac:dyDescent="0.25">
      <c r="A70" s="11" t="s">
        <v>33</v>
      </c>
      <c r="B70" s="7" t="s">
        <v>513</v>
      </c>
      <c r="C70" s="7" t="s">
        <v>514</v>
      </c>
      <c r="D70" s="29" t="s">
        <v>235</v>
      </c>
      <c r="G70" s="11" t="b">
        <f t="shared" si="4"/>
        <v>0</v>
      </c>
      <c r="I70" s="13">
        <v>2</v>
      </c>
      <c r="J70" s="13">
        <v>3</v>
      </c>
      <c r="K70" s="13">
        <v>4</v>
      </c>
      <c r="L70" s="13">
        <v>5</v>
      </c>
      <c r="M70" s="13">
        <v>6</v>
      </c>
    </row>
    <row r="71" spans="1:13" ht="18" customHeight="1" x14ac:dyDescent="0.25">
      <c r="A71" s="11" t="s">
        <v>33</v>
      </c>
      <c r="B71" s="7" t="s">
        <v>515</v>
      </c>
      <c r="C71" s="7" t="s">
        <v>516</v>
      </c>
      <c r="D71" s="29" t="s">
        <v>235</v>
      </c>
      <c r="G71" s="11" t="b">
        <f t="shared" si="4"/>
        <v>0</v>
      </c>
      <c r="I71" s="13">
        <v>2</v>
      </c>
      <c r="J71" s="13">
        <v>3</v>
      </c>
      <c r="K71" s="13">
        <v>4</v>
      </c>
      <c r="L71" s="13">
        <v>5</v>
      </c>
      <c r="M71" s="13">
        <v>6</v>
      </c>
    </row>
    <row r="72" spans="1:13" ht="18" customHeight="1" x14ac:dyDescent="0.25">
      <c r="A72" s="11" t="s">
        <v>27</v>
      </c>
      <c r="B72" s="7">
        <v>37</v>
      </c>
      <c r="C72" s="7" t="s">
        <v>517</v>
      </c>
      <c r="D72" s="29" t="s">
        <v>235</v>
      </c>
      <c r="G72" s="11" t="b">
        <f t="shared" si="4"/>
        <v>0</v>
      </c>
      <c r="H72" s="13">
        <v>1</v>
      </c>
      <c r="I72" s="13">
        <v>2</v>
      </c>
      <c r="J72" s="13">
        <v>3</v>
      </c>
      <c r="K72" s="13">
        <v>4</v>
      </c>
      <c r="L72" s="13">
        <v>5</v>
      </c>
      <c r="M72" s="13">
        <v>6</v>
      </c>
    </row>
    <row r="73" spans="1:13" ht="18" customHeight="1" x14ac:dyDescent="0.25">
      <c r="A73" s="11" t="s">
        <v>27</v>
      </c>
      <c r="B73" s="7">
        <v>38</v>
      </c>
      <c r="C73" s="7" t="s">
        <v>518</v>
      </c>
      <c r="D73" s="29" t="s">
        <v>235</v>
      </c>
      <c r="G73" s="11" t="b">
        <f t="shared" si="4"/>
        <v>0</v>
      </c>
      <c r="H73" s="13">
        <v>1</v>
      </c>
      <c r="I73" s="13">
        <v>2</v>
      </c>
      <c r="J73" s="13">
        <v>3</v>
      </c>
      <c r="K73" s="13">
        <v>4</v>
      </c>
      <c r="L73" s="13">
        <v>5</v>
      </c>
      <c r="M73" s="13">
        <v>6</v>
      </c>
    </row>
    <row r="74" spans="1:13" ht="18" customHeight="1" x14ac:dyDescent="0.25">
      <c r="A74" s="11" t="s">
        <v>33</v>
      </c>
      <c r="B74" s="7" t="s">
        <v>519</v>
      </c>
      <c r="C74" s="7" t="s">
        <v>520</v>
      </c>
      <c r="D74" s="29" t="s">
        <v>235</v>
      </c>
      <c r="G74" s="11" t="b">
        <f t="shared" si="4"/>
        <v>0</v>
      </c>
      <c r="H74" s="13">
        <v>1</v>
      </c>
      <c r="I74" s="13">
        <v>2</v>
      </c>
      <c r="J74" s="13">
        <v>3</v>
      </c>
      <c r="K74" s="13">
        <v>4</v>
      </c>
      <c r="L74" s="13">
        <v>5</v>
      </c>
      <c r="M74" s="13">
        <v>6</v>
      </c>
    </row>
    <row r="75" spans="1:13" ht="18" customHeight="1" x14ac:dyDescent="0.25">
      <c r="A75" s="11" t="s">
        <v>33</v>
      </c>
      <c r="B75" s="7" t="s">
        <v>521</v>
      </c>
      <c r="C75" s="7" t="s">
        <v>522</v>
      </c>
      <c r="D75" s="29" t="s">
        <v>235</v>
      </c>
      <c r="G75" s="11" t="b">
        <f>OR(AND($H75&lt;&gt;$E$5,$I75&lt;&gt;$E$5,$J75&lt;&gt;$E$5,$K75&lt;&gt;$E$5,$L75&lt;&gt;$E$5,$M75&lt;&gt;$E$5,$N75&lt;&gt;$E$5),D74="Nee",D74="Grotendeels",D74="Enigszins")</f>
        <v>0</v>
      </c>
      <c r="H75" s="13">
        <v>1</v>
      </c>
      <c r="I75" s="13">
        <v>2</v>
      </c>
      <c r="J75" s="13">
        <v>3</v>
      </c>
      <c r="K75" s="13">
        <v>4</v>
      </c>
      <c r="L75" s="13">
        <v>5</v>
      </c>
      <c r="M75" s="13">
        <v>6</v>
      </c>
    </row>
    <row r="76" spans="1:13" ht="18" customHeight="1" x14ac:dyDescent="0.25">
      <c r="A76" s="11" t="s">
        <v>27</v>
      </c>
      <c r="B76" s="7">
        <v>40</v>
      </c>
      <c r="C76" s="7" t="s">
        <v>523</v>
      </c>
      <c r="D76" s="29" t="s">
        <v>235</v>
      </c>
      <c r="G76" s="11" t="b">
        <f>AND($H76&lt;&gt;$E$5,$I76&lt;&gt;$E$5,$J76&lt;&gt;$E$5,$K76&lt;&gt;$E$5,$L76&lt;&gt;$E$5,$M76&lt;&gt;$E$5,$N76&lt;&gt;$E$5)</f>
        <v>0</v>
      </c>
      <c r="H76" s="13">
        <v>1</v>
      </c>
      <c r="I76" s="13">
        <v>2</v>
      </c>
      <c r="J76" s="13">
        <v>3</v>
      </c>
      <c r="K76" s="13">
        <v>4</v>
      </c>
      <c r="L76" s="13">
        <v>5</v>
      </c>
      <c r="M76" s="13">
        <v>6</v>
      </c>
    </row>
    <row r="77" spans="1:13" ht="18" customHeight="1" x14ac:dyDescent="0.25">
      <c r="A77" s="11" t="s">
        <v>27</v>
      </c>
      <c r="B77" s="7">
        <v>41</v>
      </c>
      <c r="C77" s="7" t="s">
        <v>524</v>
      </c>
      <c r="D77" s="29" t="s">
        <v>525</v>
      </c>
      <c r="G77" s="11" t="b">
        <f>AND($H77&lt;&gt;$E$5,$I77&lt;&gt;$E$5,$J77&lt;&gt;$E$5,$K77&lt;&gt;$E$5,$L77&lt;&gt;$E$5,$M77&lt;&gt;$E$5,$N77&lt;&gt;$E$5)</f>
        <v>0</v>
      </c>
      <c r="H77" s="13">
        <v>1</v>
      </c>
      <c r="I77" s="13">
        <v>2</v>
      </c>
      <c r="J77" s="13">
        <v>3</v>
      </c>
      <c r="K77" s="13">
        <v>4</v>
      </c>
      <c r="L77" s="13">
        <v>5</v>
      </c>
      <c r="M77" s="13">
        <v>6</v>
      </c>
    </row>
    <row r="78" spans="1:13" ht="18" customHeight="1" x14ac:dyDescent="0.25">
      <c r="A78" s="11" t="s">
        <v>27</v>
      </c>
      <c r="B78" s="7">
        <v>42</v>
      </c>
      <c r="C78" s="7" t="s">
        <v>526</v>
      </c>
      <c r="D78" s="29" t="s">
        <v>235</v>
      </c>
      <c r="G78" s="11" t="b">
        <f>AND($H78&lt;&gt;$E$5,$I78&lt;&gt;$E$5,$J78&lt;&gt;$E$5,$K78&lt;&gt;$E$5,$L78&lt;&gt;$E$5,$M78&lt;&gt;$E$5,$N78&lt;&gt;$E$5)</f>
        <v>1</v>
      </c>
      <c r="H78" s="13">
        <v>1</v>
      </c>
      <c r="J78" s="13">
        <v>3</v>
      </c>
    </row>
    <row r="79" spans="1:13" ht="21" customHeight="1" x14ac:dyDescent="0.25">
      <c r="A79" s="11" t="s">
        <v>25</v>
      </c>
      <c r="B79" s="43" t="s">
        <v>527</v>
      </c>
      <c r="C79" s="44"/>
      <c r="D79" s="45"/>
      <c r="G79" s="11" t="b">
        <f>AND($H79&lt;&gt;$E$5,$I79&lt;&gt;$E$5,$J79&lt;&gt;$E$5,$K79&lt;&gt;$E$5,$L79&lt;&gt;$E$5,$M79&lt;&gt;$E$5,$N79&lt;&gt;$E$5)</f>
        <v>1</v>
      </c>
    </row>
    <row r="80" spans="1:13" ht="27" customHeight="1" x14ac:dyDescent="0.25">
      <c r="A80" s="11" t="s">
        <v>33</v>
      </c>
      <c r="B80" s="7" t="s">
        <v>528</v>
      </c>
      <c r="C80" s="7" t="s">
        <v>529</v>
      </c>
      <c r="D80" s="29" t="s">
        <v>235</v>
      </c>
      <c r="G80" s="11" t="b">
        <f>AND($H80&lt;&gt;$E$5,$I80&lt;&gt;$E$5,$J80&lt;&gt;$E$5,$K80&lt;&gt;$E$5,$L80&lt;&gt;$E$5,$M80&lt;&gt;$E$5,$N80&lt;&gt;$E$5)</f>
        <v>0</v>
      </c>
      <c r="H80" s="13">
        <v>1</v>
      </c>
      <c r="I80" s="13">
        <v>2</v>
      </c>
      <c r="J80" s="13">
        <v>3</v>
      </c>
      <c r="K80" s="13">
        <v>4</v>
      </c>
      <c r="L80" s="13">
        <v>5</v>
      </c>
      <c r="M80" s="13">
        <v>6</v>
      </c>
    </row>
    <row r="81" spans="1:13" ht="27" customHeight="1" x14ac:dyDescent="0.25">
      <c r="A81" s="11" t="s">
        <v>33</v>
      </c>
      <c r="B81" s="7" t="s">
        <v>530</v>
      </c>
      <c r="C81" s="7" t="s">
        <v>531</v>
      </c>
      <c r="D81" s="29" t="s">
        <v>235</v>
      </c>
      <c r="G81" s="11" t="e">
        <v>#REF!</v>
      </c>
      <c r="H81" s="13">
        <v>1</v>
      </c>
      <c r="I81" s="13">
        <v>2</v>
      </c>
      <c r="J81" s="13">
        <v>3</v>
      </c>
      <c r="K81" s="13">
        <v>4</v>
      </c>
      <c r="L81" s="13">
        <v>5</v>
      </c>
      <c r="M81" s="13">
        <v>6</v>
      </c>
    </row>
    <row r="82" spans="1:13" ht="27" customHeight="1" x14ac:dyDescent="0.25">
      <c r="A82" s="11" t="s">
        <v>27</v>
      </c>
      <c r="B82" s="7">
        <v>44</v>
      </c>
      <c r="C82" s="7" t="s">
        <v>532</v>
      </c>
      <c r="D82" s="33" t="s">
        <v>101</v>
      </c>
      <c r="G82" s="11" t="b">
        <f>AND($H82&lt;&gt;$E$5,$I82&lt;&gt;$E$5,$J82&lt;&gt;$E$5,$K82&lt;&gt;$E$5,$L82&lt;&gt;$E$5,$M82&lt;&gt;$E$5,$N82&lt;&gt;$E$5)</f>
        <v>0</v>
      </c>
      <c r="I82" s="13">
        <v>2</v>
      </c>
      <c r="J82" s="13">
        <v>3</v>
      </c>
      <c r="K82" s="13">
        <v>4</v>
      </c>
      <c r="L82" s="13">
        <v>5</v>
      </c>
      <c r="M82" s="13">
        <v>6</v>
      </c>
    </row>
    <row r="83" spans="1:13" ht="27" customHeight="1" x14ac:dyDescent="0.25">
      <c r="A83" s="11" t="s">
        <v>27</v>
      </c>
      <c r="B83" s="7">
        <v>45</v>
      </c>
      <c r="C83" s="7" t="s">
        <v>533</v>
      </c>
      <c r="D83" s="31" t="s">
        <v>50</v>
      </c>
      <c r="G83" s="11" t="b">
        <f>AND($H83&lt;&gt;$E$5,$I83&lt;&gt;$E$5,$J83&lt;&gt;$E$5,$K83&lt;&gt;$E$5,$L83&lt;&gt;$E$5,$M83&lt;&gt;$E$5,$N83&lt;&gt;$E$5)</f>
        <v>0</v>
      </c>
      <c r="I83" s="13">
        <v>2</v>
      </c>
      <c r="J83" s="13">
        <v>3</v>
      </c>
      <c r="K83" s="13">
        <v>4</v>
      </c>
      <c r="L83" s="13">
        <v>5</v>
      </c>
    </row>
    <row r="84" spans="1:13" ht="18" customHeight="1" x14ac:dyDescent="0.25">
      <c r="A84" s="11" t="s">
        <v>33</v>
      </c>
      <c r="B84" s="7" t="s">
        <v>534</v>
      </c>
      <c r="C84" s="7" t="s">
        <v>535</v>
      </c>
      <c r="D84" s="33" t="s">
        <v>101</v>
      </c>
      <c r="G84" s="11" t="b">
        <f>AND($H84&lt;&gt;$E$5,$I84&lt;&gt;$E$5,$J84&lt;&gt;$E$5,$K84&lt;&gt;$E$5,$L84&lt;&gt;$E$5,$M84&lt;&gt;$E$5,$N84&lt;&gt;$E$5)</f>
        <v>0</v>
      </c>
      <c r="I84" s="13">
        <v>2</v>
      </c>
      <c r="J84" s="13">
        <v>3</v>
      </c>
      <c r="K84" s="13">
        <v>4</v>
      </c>
      <c r="L84" s="13">
        <v>5</v>
      </c>
    </row>
    <row r="85" spans="1:13" ht="18" customHeight="1" x14ac:dyDescent="0.25">
      <c r="A85" s="11" t="s">
        <v>33</v>
      </c>
      <c r="B85" s="7" t="s">
        <v>536</v>
      </c>
      <c r="C85" s="7" t="s">
        <v>537</v>
      </c>
      <c r="D85" s="29" t="s">
        <v>90</v>
      </c>
      <c r="G85" s="11" t="b">
        <f>OR(AND($H85&lt;&gt;$E$5,$I85&lt;&gt;$E$5,$J85&lt;&gt;$E$5,$K85&lt;&gt;$E$5,$L85&lt;&gt;$E$5,$M85&lt;&gt;$E$5,$N85&lt;&gt;$E$5),D84=0)</f>
        <v>0</v>
      </c>
      <c r="I85" s="13">
        <v>2</v>
      </c>
      <c r="J85" s="13">
        <v>3</v>
      </c>
      <c r="K85" s="13">
        <v>4</v>
      </c>
      <c r="L85" s="13">
        <v>5</v>
      </c>
    </row>
    <row r="86" spans="1:13" ht="18" customHeight="1" x14ac:dyDescent="0.25">
      <c r="A86" s="11" t="s">
        <v>27</v>
      </c>
      <c r="B86" s="7">
        <v>47</v>
      </c>
      <c r="C86" s="7" t="s">
        <v>538</v>
      </c>
      <c r="D86" s="29" t="s">
        <v>539</v>
      </c>
      <c r="G86" s="11" t="b">
        <f t="shared" ref="G86:G91" si="5">AND($H86&lt;&gt;$E$5,$I86&lt;&gt;$E$5,$J86&lt;&gt;$E$5,$K86&lt;&gt;$E$5,$L86&lt;&gt;$E$5,$M86&lt;&gt;$E$5,$N86&lt;&gt;$E$5)</f>
        <v>0</v>
      </c>
      <c r="H86" s="13">
        <v>1</v>
      </c>
      <c r="J86" s="13">
        <v>3</v>
      </c>
      <c r="L86" s="13">
        <v>5</v>
      </c>
    </row>
    <row r="87" spans="1:13" ht="18" customHeight="1" x14ac:dyDescent="0.25">
      <c r="A87" s="11" t="s">
        <v>27</v>
      </c>
      <c r="B87" s="7">
        <v>48</v>
      </c>
      <c r="C87" s="7" t="s">
        <v>540</v>
      </c>
      <c r="D87" s="29" t="s">
        <v>539</v>
      </c>
      <c r="G87" s="11" t="b">
        <f t="shared" si="5"/>
        <v>1</v>
      </c>
      <c r="I87" s="13">
        <v>2</v>
      </c>
      <c r="K87" s="13">
        <v>4</v>
      </c>
    </row>
    <row r="88" spans="1:13" ht="18" customHeight="1" x14ac:dyDescent="0.25">
      <c r="A88" s="11" t="s">
        <v>27</v>
      </c>
      <c r="B88" s="7">
        <v>49</v>
      </c>
      <c r="C88" s="7" t="s">
        <v>541</v>
      </c>
      <c r="D88" s="29" t="s">
        <v>539</v>
      </c>
      <c r="G88" s="11" t="b">
        <f t="shared" si="5"/>
        <v>0</v>
      </c>
      <c r="I88" s="13">
        <v>2</v>
      </c>
      <c r="J88" s="13">
        <v>3</v>
      </c>
      <c r="K88" s="13">
        <v>4</v>
      </c>
      <c r="L88" s="13">
        <v>5</v>
      </c>
    </row>
    <row r="89" spans="1:13" ht="18" customHeight="1" x14ac:dyDescent="0.25">
      <c r="A89" s="11" t="s">
        <v>27</v>
      </c>
      <c r="B89" s="7">
        <v>50</v>
      </c>
      <c r="C89" s="7" t="s">
        <v>542</v>
      </c>
      <c r="D89" s="29" t="s">
        <v>539</v>
      </c>
      <c r="G89" s="11" t="b">
        <f t="shared" si="5"/>
        <v>0</v>
      </c>
      <c r="I89" s="13">
        <v>2</v>
      </c>
      <c r="J89" s="13">
        <v>3</v>
      </c>
      <c r="K89" s="13">
        <v>4</v>
      </c>
      <c r="L89" s="13">
        <v>5</v>
      </c>
    </row>
    <row r="90" spans="1:13" ht="18" customHeight="1" x14ac:dyDescent="0.25">
      <c r="A90" s="11" t="s">
        <v>27</v>
      </c>
      <c r="B90" s="7">
        <v>51</v>
      </c>
      <c r="C90" s="7" t="s">
        <v>543</v>
      </c>
      <c r="D90" s="29" t="s">
        <v>539</v>
      </c>
      <c r="G90" s="11" t="b">
        <f t="shared" si="5"/>
        <v>0</v>
      </c>
      <c r="H90" s="13">
        <v>1</v>
      </c>
      <c r="I90" s="13">
        <v>2</v>
      </c>
      <c r="J90" s="13">
        <v>3</v>
      </c>
      <c r="K90" s="13">
        <v>4</v>
      </c>
      <c r="L90" s="13">
        <v>5</v>
      </c>
    </row>
    <row r="91" spans="1:13" ht="18" customHeight="1" x14ac:dyDescent="0.25">
      <c r="A91" s="11" t="s">
        <v>27</v>
      </c>
      <c r="B91" s="7">
        <v>52</v>
      </c>
      <c r="C91" s="7" t="s">
        <v>544</v>
      </c>
      <c r="D91" s="29" t="s">
        <v>539</v>
      </c>
      <c r="G91" s="11" t="b">
        <f t="shared" si="5"/>
        <v>0</v>
      </c>
      <c r="H91" s="13">
        <v>1</v>
      </c>
      <c r="I91" s="13">
        <v>2</v>
      </c>
      <c r="J91" s="13">
        <v>3</v>
      </c>
      <c r="K91" s="13">
        <v>4</v>
      </c>
      <c r="L91" s="13">
        <v>5</v>
      </c>
    </row>
    <row r="92" spans="1:13" x14ac:dyDescent="0.25">
      <c r="B92" s="14"/>
      <c r="C92" s="14"/>
      <c r="D92" s="14"/>
    </row>
    <row r="93" spans="1:13" x14ac:dyDescent="0.25">
      <c r="B93" s="14"/>
      <c r="C93" s="14"/>
      <c r="D93" s="14"/>
    </row>
    <row r="94" spans="1:13" x14ac:dyDescent="0.25">
      <c r="B94" s="14"/>
      <c r="C94" s="14"/>
      <c r="D94" s="14"/>
    </row>
    <row r="95" spans="1:13" x14ac:dyDescent="0.25">
      <c r="B95" s="14"/>
      <c r="C95" s="14"/>
      <c r="D95" s="14"/>
    </row>
    <row r="96" spans="1:13" x14ac:dyDescent="0.25">
      <c r="B96" s="14"/>
      <c r="C96" s="14"/>
      <c r="D96" s="14"/>
    </row>
    <row r="97" spans="2:4" x14ac:dyDescent="0.25">
      <c r="B97" s="14"/>
      <c r="C97" s="14"/>
      <c r="D97" s="14"/>
    </row>
    <row r="98" spans="2:4" x14ac:dyDescent="0.25">
      <c r="B98" s="14"/>
      <c r="C98" s="14"/>
      <c r="D98" s="14"/>
    </row>
    <row r="99" spans="2:4" x14ac:dyDescent="0.25">
      <c r="B99" s="14"/>
      <c r="C99" s="14"/>
      <c r="D99" s="14"/>
    </row>
    <row r="100" spans="2:4" x14ac:dyDescent="0.25">
      <c r="B100" s="14"/>
      <c r="C100" s="14"/>
      <c r="D100" s="14"/>
    </row>
    <row r="101" spans="2:4" x14ac:dyDescent="0.25">
      <c r="B101" s="14"/>
      <c r="C101" s="14"/>
      <c r="D101" s="14"/>
    </row>
    <row r="102" spans="2:4" x14ac:dyDescent="0.25">
      <c r="B102" s="14"/>
      <c r="C102" s="14"/>
      <c r="D102" s="14"/>
    </row>
    <row r="103" spans="2:4" x14ac:dyDescent="0.25">
      <c r="B103" s="14"/>
      <c r="C103" s="14"/>
      <c r="D103" s="14"/>
    </row>
    <row r="104" spans="2:4" x14ac:dyDescent="0.25">
      <c r="B104" s="14"/>
      <c r="C104" s="14"/>
      <c r="D104" s="14"/>
    </row>
    <row r="105" spans="2:4" x14ac:dyDescent="0.25">
      <c r="B105" s="14"/>
      <c r="C105" s="14"/>
      <c r="D105" s="14"/>
    </row>
    <row r="106" spans="2:4" x14ac:dyDescent="0.25">
      <c r="B106" s="14"/>
      <c r="C106" s="14"/>
      <c r="D106" s="14"/>
    </row>
    <row r="107" spans="2:4" x14ac:dyDescent="0.25">
      <c r="B107" s="14"/>
      <c r="C107" s="14"/>
      <c r="D107" s="14"/>
    </row>
    <row r="108" spans="2:4" x14ac:dyDescent="0.25">
      <c r="B108" s="14"/>
      <c r="C108" s="14"/>
      <c r="D108" s="14"/>
    </row>
    <row r="109" spans="2:4" x14ac:dyDescent="0.25">
      <c r="B109" s="14"/>
      <c r="C109" s="14"/>
      <c r="D109" s="14"/>
    </row>
    <row r="110" spans="2:4" x14ac:dyDescent="0.25">
      <c r="B110" s="14"/>
      <c r="C110" s="14"/>
      <c r="D110" s="14"/>
    </row>
    <row r="111" spans="2:4" x14ac:dyDescent="0.25">
      <c r="B111" s="14"/>
      <c r="C111" s="14"/>
      <c r="D111" s="14"/>
    </row>
    <row r="112" spans="2:4" x14ac:dyDescent="0.25">
      <c r="B112" s="14"/>
      <c r="C112" s="14"/>
      <c r="D112" s="14"/>
    </row>
    <row r="113" spans="2:4" x14ac:dyDescent="0.25">
      <c r="B113" s="14"/>
      <c r="C113" s="14"/>
      <c r="D113" s="14"/>
    </row>
    <row r="114" spans="2:4" x14ac:dyDescent="0.25">
      <c r="B114" s="14"/>
      <c r="C114" s="14"/>
      <c r="D114" s="14"/>
    </row>
    <row r="115" spans="2:4" x14ac:dyDescent="0.25">
      <c r="B115" s="14"/>
      <c r="C115" s="14"/>
      <c r="D115" s="14"/>
    </row>
    <row r="116" spans="2:4" x14ac:dyDescent="0.25">
      <c r="B116" s="14"/>
      <c r="C116" s="14"/>
      <c r="D116" s="14"/>
    </row>
    <row r="117" spans="2:4" x14ac:dyDescent="0.25">
      <c r="B117" s="14"/>
      <c r="C117" s="14"/>
      <c r="D117" s="14"/>
    </row>
    <row r="118" spans="2:4" x14ac:dyDescent="0.25">
      <c r="B118" s="14"/>
      <c r="C118" s="14"/>
      <c r="D118" s="14"/>
    </row>
    <row r="119" spans="2:4" x14ac:dyDescent="0.25">
      <c r="B119" s="14"/>
      <c r="C119" s="14"/>
      <c r="D119" s="14"/>
    </row>
    <row r="120" spans="2:4" x14ac:dyDescent="0.25">
      <c r="B120" s="14"/>
      <c r="C120" s="14"/>
      <c r="D120" s="14"/>
    </row>
    <row r="121" spans="2:4" x14ac:dyDescent="0.25">
      <c r="B121" s="14"/>
      <c r="C121" s="14"/>
      <c r="D121" s="14"/>
    </row>
    <row r="122" spans="2:4" x14ac:dyDescent="0.25">
      <c r="B122" s="14"/>
      <c r="C122" s="14"/>
      <c r="D122" s="14"/>
    </row>
    <row r="123" spans="2:4" x14ac:dyDescent="0.25">
      <c r="B123" s="14"/>
      <c r="C123" s="14"/>
      <c r="D123" s="14"/>
    </row>
    <row r="124" spans="2:4" x14ac:dyDescent="0.25">
      <c r="B124" s="14"/>
      <c r="C124" s="14"/>
      <c r="D124" s="14"/>
    </row>
    <row r="125" spans="2:4" x14ac:dyDescent="0.25">
      <c r="B125" s="14"/>
      <c r="C125" s="14"/>
      <c r="D125" s="14"/>
    </row>
    <row r="126" spans="2:4" x14ac:dyDescent="0.25">
      <c r="B126" s="14"/>
      <c r="C126" s="14"/>
      <c r="D126" s="14"/>
    </row>
    <row r="127" spans="2:4" x14ac:dyDescent="0.25">
      <c r="B127" s="14"/>
      <c r="C127" s="14"/>
      <c r="D127" s="14"/>
    </row>
    <row r="128" spans="2:4" x14ac:dyDescent="0.25">
      <c r="B128" s="14"/>
      <c r="C128" s="14"/>
      <c r="D128" s="14"/>
    </row>
    <row r="129" spans="2:4" x14ac:dyDescent="0.25">
      <c r="B129" s="14"/>
      <c r="C129" s="14"/>
      <c r="D129" s="14"/>
    </row>
    <row r="130" spans="2:4" x14ac:dyDescent="0.25">
      <c r="B130" s="14"/>
      <c r="C130" s="14"/>
      <c r="D130" s="14"/>
    </row>
    <row r="131" spans="2:4" x14ac:dyDescent="0.25">
      <c r="B131" s="14"/>
      <c r="C131" s="14"/>
      <c r="D131" s="14"/>
    </row>
    <row r="132" spans="2:4" x14ac:dyDescent="0.25">
      <c r="B132" s="14"/>
      <c r="C132" s="14"/>
      <c r="D132" s="14"/>
    </row>
    <row r="133" spans="2:4" x14ac:dyDescent="0.25">
      <c r="B133" s="14"/>
      <c r="C133" s="14"/>
      <c r="D133" s="14"/>
    </row>
    <row r="134" spans="2:4" x14ac:dyDescent="0.25">
      <c r="B134" s="14"/>
      <c r="C134" s="14"/>
      <c r="D134" s="14"/>
    </row>
    <row r="135" spans="2:4" x14ac:dyDescent="0.25">
      <c r="B135" s="14"/>
      <c r="C135" s="14"/>
      <c r="D135" s="14"/>
    </row>
    <row r="136" spans="2:4" x14ac:dyDescent="0.25">
      <c r="B136" s="14"/>
      <c r="C136" s="14"/>
      <c r="D136" s="14"/>
    </row>
  </sheetData>
  <sheetProtection algorithmName="SHA-512" hashValue="Eop90r7n+8EV5t57ZzNDrH8reJ1tdLsYLDbHdGd7c7jESxOxOpW/q0rGtuxG2wjQD8zu04Jl6pSKyO1+DL8YkA==" saltValue="meWsHDfyB9fjvkQpvVo96A==" spinCount="100000" sheet="1" objects="1" scenarios="1" selectLockedCells="1"/>
  <mergeCells count="5">
    <mergeCell ref="B4:D4"/>
    <mergeCell ref="B48:D48"/>
    <mergeCell ref="B65:D65"/>
    <mergeCell ref="B79:D79"/>
    <mergeCell ref="B3:D3"/>
  </mergeCells>
  <conditionalFormatting sqref="B17:D17 B26:D26 B37:D37 B47:D47 B51:D51 B81:D81">
    <cfRule type="expression" dxfId="4" priority="46">
      <formula>$D$3="Nee"</formula>
    </cfRule>
  </conditionalFormatting>
  <conditionalFormatting sqref="D5:D7 D9:D14 D16:D23 D25:D28 D30:D34 D36:D44 D46:D47 B49:C64 D50:D53 D55:D64 B66:C78 D66:D67 D69:D78 B5:C47 B80:D91">
    <cfRule type="expression" dxfId="3" priority="42">
      <formula>$G5</formula>
    </cfRule>
  </conditionalFormatting>
  <dataValidations count="3">
    <dataValidation allowBlank="1" showInputMessage="1" showErrorMessage="1" error="Please enter a year." sqref="D54 D15 D24 D8 D29 D35 D49" xr:uid="{632F7DCA-8E25-483B-B754-2221810C88FF}"/>
    <dataValidation type="whole" allowBlank="1" showInputMessage="1" showErrorMessage="1" error="Please enter an integer." sqref="D25:D26 D46:D47 D82 D84 D63" xr:uid="{5B02E6E2-A91D-43DC-B4BE-0EB703FDE16A}">
      <formula1>0</formula1>
      <formula2>999999</formula2>
    </dataValidation>
    <dataValidation type="decimal" allowBlank="1" showInputMessage="1" showErrorMessage="1" error="Please enter a percentage (0-100%)." sqref="D83 D23 D44" xr:uid="{B74E109B-51A9-42AB-86F5-ED0F00984FD0}">
      <formula1>0</formula1>
      <formula2>1</formula2>
    </dataValidation>
  </dataValidations>
  <pageMargins left="0.7" right="0.7" top="0.75" bottom="0.75" header="0.3" footer="0.3"/>
  <pageSetup paperSize="9" orientation="portrait" r:id="rId1"/>
  <ignoredErrors>
    <ignoredError sqref="G23 G44 G75 G85" formula="1"/>
  </ignoredErrors>
  <extLst>
    <ext xmlns:x14="http://schemas.microsoft.com/office/spreadsheetml/2009/9/main" uri="{CCE6A557-97BC-4b89-ADB6-D9C93CAAB3DF}">
      <x14:dataValidations xmlns:xm="http://schemas.microsoft.com/office/excel/2006/main" count="4">
        <x14:dataValidation type="list" allowBlank="1" showInputMessage="1" showErrorMessage="1" xr:uid="{2DFDB5C2-2C39-410D-9BFB-E625C69AC714}">
          <x14:formula1>
            <xm:f>Lists!$E$1:$E$4</xm:f>
          </x14:formula1>
          <xm:sqref>D5:D7 D9:D14 D16:D21 D27:D28 D30:D34 D36:D42 D50:D53 D58:D62 D64 D66:D67 D69:D76 D78 D80:D81</xm:sqref>
        </x14:dataValidation>
        <x14:dataValidation type="list" allowBlank="1" showInputMessage="1" showErrorMessage="1" xr:uid="{7CE8A9C0-2751-401D-800C-2204F47DD628}">
          <x14:formula1>
            <xm:f>Lists!$A$1:$A$2</xm:f>
          </x14:formula1>
          <xm:sqref>D22 D43 D55:D57 D85</xm:sqref>
        </x14:dataValidation>
        <x14:dataValidation type="list" allowBlank="1" showInputMessage="1" showErrorMessage="1" xr:uid="{D86C7CDF-6109-4BC3-B95D-AAE14FBD17D1}">
          <x14:formula1>
            <xm:f>Lists!$H$1:$H$4</xm:f>
          </x14:formula1>
          <xm:sqref>D77</xm:sqref>
        </x14:dataValidation>
        <x14:dataValidation type="list" allowBlank="1" showInputMessage="1" showErrorMessage="1" xr:uid="{051CE68F-451B-4F52-90D5-FD7D45734A4E}">
          <x14:formula1>
            <xm:f>Lists!$I$1:$I$4</xm:f>
          </x14:formula1>
          <xm:sqref>D86:D91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AE27F-501A-4C36-AD00-D578E007A279}">
  <sheetPr codeName="Blad6"/>
  <dimension ref="A1:M137"/>
  <sheetViews>
    <sheetView workbookViewId="0">
      <selection activeCell="D5" sqref="D5"/>
    </sheetView>
  </sheetViews>
  <sheetFormatPr defaultColWidth="8.85546875" defaultRowHeight="15" x14ac:dyDescent="0.25"/>
  <cols>
    <col min="1" max="1" width="6.7109375" style="11" customWidth="1"/>
    <col min="2" max="2" width="6.7109375" style="3" customWidth="1"/>
    <col min="3" max="3" width="85.7109375" style="3" customWidth="1"/>
    <col min="4" max="4" width="48" style="3" customWidth="1"/>
    <col min="5" max="6" width="8.85546875" style="3"/>
    <col min="7" max="7" width="10.7109375" style="11" bestFit="1" customWidth="1"/>
    <col min="8" max="13" width="9" style="13" bestFit="1" customWidth="1"/>
    <col min="14" max="16384" width="8.85546875" style="3"/>
  </cols>
  <sheetData>
    <row r="1" spans="1:13" s="15" customFormat="1" ht="15" customHeight="1" x14ac:dyDescent="0.15">
      <c r="A1" s="11" t="s">
        <v>0</v>
      </c>
      <c r="B1" s="11" t="s">
        <v>0</v>
      </c>
      <c r="C1" s="11" t="s">
        <v>0</v>
      </c>
      <c r="D1" s="11" t="s">
        <v>0</v>
      </c>
      <c r="E1" s="11" t="s">
        <v>0</v>
      </c>
      <c r="F1" s="11" t="s">
        <v>0</v>
      </c>
      <c r="G1" s="11" t="s">
        <v>0</v>
      </c>
      <c r="H1" s="13" t="s">
        <v>18</v>
      </c>
      <c r="I1" s="13" t="s">
        <v>19</v>
      </c>
      <c r="J1" s="13" t="s">
        <v>20</v>
      </c>
      <c r="K1" s="13" t="s">
        <v>21</v>
      </c>
      <c r="L1" s="13" t="s">
        <v>22</v>
      </c>
      <c r="M1" s="13" t="s">
        <v>225</v>
      </c>
    </row>
    <row r="2" spans="1:13" ht="15" customHeight="1" x14ac:dyDescent="0.25">
      <c r="B2" s="1"/>
      <c r="C2" s="1"/>
      <c r="D2" s="1"/>
      <c r="E2" s="1"/>
      <c r="F2" s="1"/>
    </row>
    <row r="3" spans="1:13" ht="51.6" customHeight="1" x14ac:dyDescent="0.25">
      <c r="B3" s="46" t="s">
        <v>545</v>
      </c>
      <c r="C3" s="46"/>
      <c r="D3" s="46"/>
    </row>
    <row r="4" spans="1:13" ht="21" customHeight="1" x14ac:dyDescent="0.25">
      <c r="A4" s="11" t="s">
        <v>25</v>
      </c>
      <c r="B4" s="43" t="s">
        <v>546</v>
      </c>
      <c r="C4" s="44"/>
      <c r="D4" s="45"/>
    </row>
    <row r="5" spans="1:13" ht="18" customHeight="1" x14ac:dyDescent="0.25">
      <c r="A5" s="11" t="s">
        <v>27</v>
      </c>
      <c r="B5" s="7">
        <v>1</v>
      </c>
      <c r="C5" s="7" t="s">
        <v>547</v>
      </c>
      <c r="D5" s="5" t="s">
        <v>548</v>
      </c>
      <c r="E5" s="1">
        <f>'Behaviour &amp; Culture'!E5</f>
        <v>5</v>
      </c>
      <c r="G5" s="11" t="b">
        <f>AND($H5&lt;&gt;$E$5,$I5&lt;&gt;$E$5,$J5&lt;&gt;$E$5,$K5&lt;&gt;$E$5,$L5&lt;&gt;$E$5,$M5&lt;&gt;$E$5,$N5&lt;&gt;$E$5)</f>
        <v>0</v>
      </c>
      <c r="H5" s="13">
        <v>1</v>
      </c>
      <c r="I5" s="13">
        <v>2</v>
      </c>
      <c r="J5" s="13">
        <v>3</v>
      </c>
      <c r="K5" s="13">
        <v>4</v>
      </c>
      <c r="L5" s="13">
        <v>5</v>
      </c>
      <c r="M5" s="13">
        <v>6</v>
      </c>
    </row>
    <row r="6" spans="1:13" ht="27" customHeight="1" x14ac:dyDescent="0.25">
      <c r="A6" s="11" t="s">
        <v>27</v>
      </c>
      <c r="B6" s="7">
        <v>2</v>
      </c>
      <c r="C6" s="7" t="s">
        <v>549</v>
      </c>
      <c r="G6" s="11" t="b">
        <f>AND($H6&lt;&gt;$E$5,$I6&lt;&gt;$E$5,$J6&lt;&gt;$E$5,$K6&lt;&gt;$E$5,$L6&lt;&gt;$E$5,$M6&lt;&gt;$E$5,$N6&lt;&gt;$E$5)</f>
        <v>0</v>
      </c>
      <c r="H6" s="13">
        <v>1</v>
      </c>
      <c r="I6" s="13">
        <v>2</v>
      </c>
      <c r="J6" s="13">
        <v>3</v>
      </c>
      <c r="K6" s="13">
        <v>4</v>
      </c>
      <c r="L6" s="13">
        <v>5</v>
      </c>
      <c r="M6" s="13">
        <v>6</v>
      </c>
    </row>
    <row r="7" spans="1:13" ht="27" customHeight="1" x14ac:dyDescent="0.25">
      <c r="A7" s="11" t="s">
        <v>33</v>
      </c>
      <c r="B7" s="7" t="s">
        <v>550</v>
      </c>
      <c r="C7" s="7" t="s">
        <v>551</v>
      </c>
      <c r="D7" s="2" t="s">
        <v>0</v>
      </c>
      <c r="G7" s="11" t="b">
        <f>AND($H7&lt;&gt;$E$5,$I7&lt;&gt;$E$5,$J7&lt;&gt;$E$5,$K7&lt;&gt;$E$5,$L7&lt;&gt;$E$5,$M7&lt;&gt;$E$5,$N7&lt;&gt;$E$5)</f>
        <v>0</v>
      </c>
      <c r="H7" s="13">
        <v>1</v>
      </c>
      <c r="I7" s="13">
        <v>2</v>
      </c>
      <c r="J7" s="13">
        <v>3</v>
      </c>
      <c r="K7" s="13">
        <v>4</v>
      </c>
      <c r="L7" s="13">
        <v>5</v>
      </c>
      <c r="M7" s="13">
        <v>6</v>
      </c>
    </row>
    <row r="8" spans="1:13" ht="27" customHeight="1" x14ac:dyDescent="0.25">
      <c r="A8" s="11" t="s">
        <v>33</v>
      </c>
      <c r="B8" s="7" t="s">
        <v>552</v>
      </c>
      <c r="C8" s="7" t="s">
        <v>553</v>
      </c>
      <c r="D8" s="2" t="s">
        <v>0</v>
      </c>
      <c r="G8" s="11" t="b">
        <f>AND($H8&lt;&gt;$E$5,$I8&lt;&gt;$E$5,$J8&lt;&gt;$E$5,$K8&lt;&gt;$E$5,$L8&lt;&gt;$E$5,$M8&lt;&gt;$E$5,$N8&lt;&gt;$E$5)</f>
        <v>0</v>
      </c>
      <c r="H8" s="13">
        <v>1</v>
      </c>
      <c r="I8" s="13">
        <v>2</v>
      </c>
      <c r="J8" s="13">
        <v>3</v>
      </c>
      <c r="K8" s="13">
        <v>4</v>
      </c>
      <c r="L8" s="13">
        <v>5</v>
      </c>
      <c r="M8" s="13">
        <v>6</v>
      </c>
    </row>
    <row r="9" spans="1:13" ht="27" customHeight="1" x14ac:dyDescent="0.25">
      <c r="A9" s="11" t="s">
        <v>33</v>
      </c>
      <c r="B9" s="7" t="s">
        <v>554</v>
      </c>
      <c r="C9" s="7" t="s">
        <v>555</v>
      </c>
      <c r="D9" s="2" t="s">
        <v>0</v>
      </c>
      <c r="G9" s="11" t="b">
        <f>AND($H9&lt;&gt;$E$5,$I9&lt;&gt;$E$5,$J9&lt;&gt;$E$5,$K9&lt;&gt;$E$5,$L9&lt;&gt;$E$5,$M9&lt;&gt;$E$5,$N9&lt;&gt;$E$5)</f>
        <v>0</v>
      </c>
      <c r="H9" s="13">
        <v>1</v>
      </c>
      <c r="I9" s="13">
        <v>2</v>
      </c>
      <c r="J9" s="13">
        <v>3</v>
      </c>
      <c r="K9" s="13">
        <v>4</v>
      </c>
      <c r="L9" s="13">
        <v>5</v>
      </c>
      <c r="M9" s="13">
        <v>6</v>
      </c>
    </row>
    <row r="10" spans="1:13" ht="27" customHeight="1" x14ac:dyDescent="0.25"/>
    <row r="11" spans="1:13" ht="27" customHeight="1" x14ac:dyDescent="0.25">
      <c r="A11" s="11" t="s">
        <v>27</v>
      </c>
      <c r="B11" s="9">
        <v>3</v>
      </c>
      <c r="C11" s="9" t="s">
        <v>556</v>
      </c>
      <c r="D11" s="8" t="s">
        <v>557</v>
      </c>
      <c r="G11" s="11" t="b">
        <f>AND($H11&lt;&gt;$E$5,$I11&lt;&gt;$E$5,$J11&lt;&gt;$E$5,$K11&lt;&gt;$E$5,$L11&lt;&gt;$E$5,$M11&lt;&gt;$E$5)</f>
        <v>1</v>
      </c>
      <c r="H11" s="13" t="s">
        <v>558</v>
      </c>
      <c r="I11" s="13" t="s">
        <v>558</v>
      </c>
      <c r="J11" s="13" t="s">
        <v>558</v>
      </c>
      <c r="K11" s="13" t="s">
        <v>558</v>
      </c>
      <c r="L11" s="13" t="s">
        <v>558</v>
      </c>
      <c r="M11" s="13">
        <v>6</v>
      </c>
    </row>
    <row r="12" spans="1:13" ht="27" customHeight="1" x14ac:dyDescent="0.25">
      <c r="A12" s="11" t="s">
        <v>27</v>
      </c>
      <c r="B12" s="9">
        <v>4</v>
      </c>
      <c r="C12" s="9" t="s">
        <v>559</v>
      </c>
      <c r="D12" s="1"/>
      <c r="G12" s="11" t="b">
        <f>AND($H12&lt;&gt;$E$5,$I12&lt;&gt;$E$5,$J12&lt;&gt;$E$5,$K12&lt;&gt;$E$5,$L12&lt;&gt;$E$5,$M12&lt;&gt;$E$5)</f>
        <v>1</v>
      </c>
      <c r="H12" s="13" t="s">
        <v>558</v>
      </c>
      <c r="I12" s="13" t="s">
        <v>558</v>
      </c>
      <c r="J12" s="13" t="s">
        <v>558</v>
      </c>
      <c r="K12" s="13" t="s">
        <v>558</v>
      </c>
      <c r="L12" s="13" t="s">
        <v>558</v>
      </c>
      <c r="M12" s="13">
        <v>6</v>
      </c>
    </row>
    <row r="13" spans="1:13" ht="27" customHeight="1" x14ac:dyDescent="0.25">
      <c r="A13" s="11" t="s">
        <v>33</v>
      </c>
      <c r="B13" s="9" t="s">
        <v>48</v>
      </c>
      <c r="C13" s="9" t="s">
        <v>560</v>
      </c>
      <c r="D13" s="8" t="s">
        <v>561</v>
      </c>
      <c r="G13" s="11" t="b">
        <f>AND($H13&lt;&gt;$E$5,$I13&lt;&gt;$E$5,$J13&lt;&gt;$E$5,$K13&lt;&gt;$E$5,$L13&lt;&gt;$E$5,$M13&lt;&gt;$E$5)</f>
        <v>1</v>
      </c>
      <c r="H13" s="13" t="s">
        <v>558</v>
      </c>
      <c r="I13" s="13" t="s">
        <v>558</v>
      </c>
      <c r="J13" s="13" t="s">
        <v>558</v>
      </c>
      <c r="K13" s="13" t="s">
        <v>558</v>
      </c>
      <c r="L13" s="13" t="s">
        <v>558</v>
      </c>
      <c r="M13" s="13">
        <v>6</v>
      </c>
    </row>
    <row r="14" spans="1:13" ht="27" customHeight="1" x14ac:dyDescent="0.25">
      <c r="A14" s="11" t="s">
        <v>33</v>
      </c>
      <c r="B14" s="9" t="s">
        <v>51</v>
      </c>
      <c r="C14" s="9" t="s">
        <v>562</v>
      </c>
      <c r="D14" s="8" t="s">
        <v>561</v>
      </c>
      <c r="G14" s="11" t="b">
        <f>AND($H14&lt;&gt;$E$5,$I14&lt;&gt;$E$5,$J14&lt;&gt;$E$5,$K14&lt;&gt;$E$5,$L14&lt;&gt;$E$5,$M14&lt;&gt;$E$5)</f>
        <v>1</v>
      </c>
      <c r="H14" s="13" t="s">
        <v>558</v>
      </c>
      <c r="I14" s="13" t="s">
        <v>558</v>
      </c>
      <c r="J14" s="13" t="s">
        <v>558</v>
      </c>
      <c r="K14" s="13" t="s">
        <v>558</v>
      </c>
      <c r="L14" s="13" t="s">
        <v>558</v>
      </c>
      <c r="M14" s="13">
        <v>6</v>
      </c>
    </row>
    <row r="115" spans="2:4" x14ac:dyDescent="0.25">
      <c r="B115" s="14"/>
      <c r="C115" s="14"/>
      <c r="D115" s="14"/>
    </row>
    <row r="116" spans="2:4" x14ac:dyDescent="0.25">
      <c r="B116" s="14"/>
      <c r="C116" s="14"/>
      <c r="D116" s="14"/>
    </row>
    <row r="117" spans="2:4" x14ac:dyDescent="0.25">
      <c r="B117" s="14"/>
      <c r="C117" s="14"/>
      <c r="D117" s="14"/>
    </row>
    <row r="118" spans="2:4" x14ac:dyDescent="0.25">
      <c r="B118" s="14"/>
      <c r="C118" s="14"/>
      <c r="D118" s="14"/>
    </row>
    <row r="119" spans="2:4" x14ac:dyDescent="0.25">
      <c r="B119" s="14"/>
      <c r="C119" s="14"/>
      <c r="D119" s="14"/>
    </row>
    <row r="120" spans="2:4" x14ac:dyDescent="0.25">
      <c r="B120" s="14"/>
      <c r="C120" s="14"/>
      <c r="D120" s="14"/>
    </row>
    <row r="121" spans="2:4" x14ac:dyDescent="0.25">
      <c r="B121" s="14"/>
      <c r="C121" s="14"/>
      <c r="D121" s="14"/>
    </row>
    <row r="122" spans="2:4" x14ac:dyDescent="0.25">
      <c r="B122" s="14"/>
      <c r="C122" s="14"/>
      <c r="D122" s="14"/>
    </row>
    <row r="123" spans="2:4" x14ac:dyDescent="0.25">
      <c r="B123" s="14"/>
      <c r="C123" s="14"/>
      <c r="D123" s="14"/>
    </row>
    <row r="124" spans="2:4" x14ac:dyDescent="0.25">
      <c r="B124" s="14"/>
      <c r="C124" s="14"/>
      <c r="D124" s="14"/>
    </row>
    <row r="125" spans="2:4" x14ac:dyDescent="0.25">
      <c r="B125" s="14"/>
      <c r="C125" s="14"/>
      <c r="D125" s="14"/>
    </row>
    <row r="126" spans="2:4" x14ac:dyDescent="0.25">
      <c r="B126" s="14"/>
      <c r="C126" s="14"/>
      <c r="D126" s="14"/>
    </row>
    <row r="127" spans="2:4" x14ac:dyDescent="0.25">
      <c r="B127" s="14"/>
      <c r="C127" s="14"/>
      <c r="D127" s="14"/>
    </row>
    <row r="128" spans="2:4" x14ac:dyDescent="0.25">
      <c r="B128" s="14"/>
      <c r="C128" s="14"/>
      <c r="D128" s="14"/>
    </row>
    <row r="129" spans="2:4" x14ac:dyDescent="0.25">
      <c r="B129" s="14"/>
      <c r="C129" s="14"/>
      <c r="D129" s="14"/>
    </row>
    <row r="130" spans="2:4" x14ac:dyDescent="0.25">
      <c r="B130" s="14"/>
      <c r="C130" s="14"/>
      <c r="D130" s="14"/>
    </row>
    <row r="131" spans="2:4" x14ac:dyDescent="0.25">
      <c r="B131" s="14"/>
      <c r="C131" s="14"/>
      <c r="D131" s="14"/>
    </row>
    <row r="132" spans="2:4" x14ac:dyDescent="0.25">
      <c r="B132" s="14"/>
      <c r="C132" s="14"/>
      <c r="D132" s="14"/>
    </row>
    <row r="133" spans="2:4" x14ac:dyDescent="0.25">
      <c r="B133" s="14"/>
      <c r="C133" s="14"/>
      <c r="D133" s="14"/>
    </row>
    <row r="134" spans="2:4" x14ac:dyDescent="0.25">
      <c r="B134" s="14"/>
      <c r="C134" s="14"/>
      <c r="D134" s="14"/>
    </row>
    <row r="135" spans="2:4" x14ac:dyDescent="0.25">
      <c r="B135" s="14"/>
      <c r="C135" s="14"/>
      <c r="D135" s="14"/>
    </row>
    <row r="136" spans="2:4" x14ac:dyDescent="0.25">
      <c r="B136" s="14"/>
      <c r="C136" s="14"/>
      <c r="D136" s="14"/>
    </row>
    <row r="137" spans="2:4" x14ac:dyDescent="0.25">
      <c r="B137" s="14"/>
      <c r="C137" s="14"/>
      <c r="D137" s="14"/>
    </row>
  </sheetData>
  <sheetProtection algorithmName="SHA-512" hashValue="22DMk9hyr4yV9EK/uHlBJJgDbqVOzgiloxdHHGdeOqQ7Qmq7GG+mHlqyud1+LQFNPAznuxRp5FnIf9v4AUXxxg==" saltValue="f/nJuat3O8ruHeOCsiMhgg==" spinCount="100000" sheet="1" objects="1" scenarios="1" selectLockedCells="1"/>
  <mergeCells count="2">
    <mergeCell ref="B4:D4"/>
    <mergeCell ref="B3:D3"/>
  </mergeCells>
  <conditionalFormatting sqref="B5:C9 D5 D7:D9">
    <cfRule type="expression" dxfId="2" priority="4">
      <formula>$G5</formula>
    </cfRule>
  </conditionalFormatting>
  <conditionalFormatting sqref="D11 D13:D14">
    <cfRule type="expression" dxfId="1" priority="3">
      <formula>$G11=FALSE</formula>
    </cfRule>
  </conditionalFormatting>
  <conditionalFormatting sqref="B11:C14">
    <cfRule type="expression" dxfId="0" priority="1">
      <formula>$G11=FALSE</formula>
    </cfRule>
  </conditionalFormatting>
  <dataValidations count="2">
    <dataValidation allowBlank="1" showInputMessage="1" showErrorMessage="1" error="Please enter a year." sqref="D55 D50:D53 D6:D8 D24:D27 D29 D33 D36 D11:D12 D15" xr:uid="{EEC6E76D-1DE4-4C80-AC33-EF176AF7AEAD}"/>
    <dataValidation type="decimal" allowBlank="1" showInputMessage="1" showErrorMessage="1" error="Please enter a number." sqref="D5" xr:uid="{81084DB5-914B-4558-A2D2-455C1BD81DFF}">
      <formula1>0</formula1>
      <formula2>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Voer een jaartal in aub." xr:uid="{187DE6CE-1E43-4CFF-9777-350332F3241D}">
          <x14:formula1>
            <xm:f>Lists!$F$9:$F$10</xm:f>
          </x14:formula1>
          <xm:sqref>D13:D14</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6</vt:i4>
      </vt:variant>
    </vt:vector>
  </HeadingPairs>
  <TitlesOfParts>
    <vt:vector size="6" baseType="lpstr">
      <vt:lpstr>Lists</vt:lpstr>
      <vt:lpstr>General information</vt:lpstr>
      <vt:lpstr>Behaviour &amp; Culture</vt:lpstr>
      <vt:lpstr>Internal governance</vt:lpstr>
      <vt:lpstr>Risk management</vt:lpstr>
      <vt:lpstr>Conclusion</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2022-02-28T13:21:03Z</dcterms:created>
  <dcterms:modified xsi:type="dcterms:W3CDTF">2022-05-12T09:17:11Z</dcterms:modified>
  <cp:category/>
  <cp:contentStatus/>
</cp:coreProperties>
</file>