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ustomProperty8.bin" ContentType="application/vnd.openxmlformats-officedocument.spreadsheetml.customProperty"/>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ustomProperty9.bin" ContentType="application/vnd.openxmlformats-officedocument.spreadsheetml.customProperty"/>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ustomProperty10.bin" ContentType="application/vnd.openxmlformats-officedocument.spreadsheetml.customProperty"/>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ustomProperty11.bin" ContentType="application/vnd.openxmlformats-officedocument.spreadsheetml.customProperty"/>
  <Override PartName="/xl/drawings/drawing7.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ustomProperty12.bin" ContentType="application/vnd.openxmlformats-officedocument.spreadsheetml.customProperty"/>
  <Override PartName="/xl/drawings/drawing8.xml" ContentType="application/vnd.openxmlformats-officedocument.drawing+xml"/>
  <Override PartName="/xl/ctrlProps/ctrlProp61.xml" ContentType="application/vnd.ms-excel.controlproperties+xml"/>
  <Override PartName="/xl/customProperty13.bin" ContentType="application/vnd.openxmlformats-officedocument.spreadsheetml.customProperty"/>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Windows\Desktop\Projecten\COVID-19\"/>
    </mc:Choice>
  </mc:AlternateContent>
  <workbookProtection workbookAlgorithmName="SHA-512" workbookHashValue="EQDD0EN/tCYiw4VHerGBU4BE6NXDDbRa+FngmtAE9PDV6VZT49VdOqT7TmMk6IdqJB1b+JZbzA1tLcJz4aSRYQ==" workbookSaltValue="AnXToBUHC/B8VXqdWTG87g==" workbookSpinCount="100000" lockStructure="1"/>
  <bookViews>
    <workbookView xWindow="0" yWindow="0" windowWidth="3240" windowHeight="2680" tabRatio="904"/>
  </bookViews>
  <sheets>
    <sheet name="BEGELEIDEND SCHRIJVEN" sheetId="30" r:id="rId1"/>
    <sheet name="Inhoud" sheetId="3" r:id="rId2"/>
    <sheet name="Verzamelsheet" sheetId="28" state="hidden" r:id="rId3"/>
    <sheet name="Lijsten" sheetId="29" state="hidden" r:id="rId4"/>
    <sheet name="0. Voorblad" sheetId="20" r:id="rId5"/>
    <sheet name="1. Voorbereiding" sheetId="21" r:id="rId6"/>
    <sheet name="2a. Uitvoering - Impact" sheetId="22" r:id="rId7"/>
    <sheet name="2b. Uitvoering - Governance " sheetId="23" r:id="rId8"/>
    <sheet name="2c. Uitvoering - Risico" sheetId="24" r:id="rId9"/>
    <sheet name="2d. Uitvoering - Besluitvorming" sheetId="25" r:id="rId10"/>
    <sheet name="3. Monitoring-bijsturen" sheetId="26" r:id="rId11"/>
    <sheet name="4. Evaluatie" sheetId="27" r:id="rId12"/>
    <sheet name="woordenlijst" sheetId="2" r:id="rId13"/>
  </sheets>
  <externalReferences>
    <externalReference r:id="rId14"/>
  </externalReferences>
  <definedNames>
    <definedName name="list1" localSheetId="0">[1]Lijsten!$A$2:$A$5</definedName>
    <definedName name="list1">Lijsten!$A$2:$A$5</definedName>
    <definedName name="List2" localSheetId="0">[1]Lijsten!$B$2:$B$4</definedName>
    <definedName name="List2">Lijsten!$B$2:$B$4</definedName>
    <definedName name="List3" localSheetId="0">[1]Lijsten!$C$2:$C$5</definedName>
    <definedName name="List3">Lijsten!$C$2:$C$5</definedName>
    <definedName name="List4" localSheetId="0">[1]Lijsten!$D$2:$D$6</definedName>
    <definedName name="List4">Lijsten!$D$2:$D$6</definedName>
    <definedName name="List5" localSheetId="0">[1]Lijsten!$E$2:$E$4</definedName>
    <definedName name="List5">Lijsten!$E$2:$E$4</definedName>
    <definedName name="List6" localSheetId="0">[1]Lijsten!$F$2:$F$6</definedName>
    <definedName name="List6">Lijsten!$F$2:$F$6</definedName>
    <definedName name="List7" localSheetId="0">[1]Lijsten!$G$2:$G$5</definedName>
    <definedName name="List7">Lijsten!$G$2:$G$5</definedName>
    <definedName name="List8">Lijsten!$H$2:$H$4</definedName>
    <definedName name="_xlnm.Print_Area" localSheetId="4">'0. Voorblad'!$A$1:$C$19</definedName>
    <definedName name="_xlnm.Print_Area" localSheetId="5">'1. Voorbereiding'!$A$1:$B$18</definedName>
    <definedName name="_xlnm.Print_Area" localSheetId="6">'2a. Uitvoering - Impact'!$A$1:$F$46</definedName>
    <definedName name="_xlnm.Print_Area" localSheetId="7">'2b. Uitvoering - Governance '!$A$1:$D$69</definedName>
    <definedName name="_xlnm.Print_Area" localSheetId="8">'2c. Uitvoering - Risico'!$A$1:$B$31</definedName>
    <definedName name="_xlnm.Print_Area" localSheetId="9">'2d. Uitvoering - Besluitvorming'!$A$1:$B$46</definedName>
    <definedName name="_xlnm.Print_Area" localSheetId="10">'3. Monitoring-bijsturen'!$A$1:$B$76</definedName>
    <definedName name="_xlnm.Print_Area" localSheetId="11">'4. Evaluatie'!$A$1:$B$25</definedName>
    <definedName name="_xlnm.Print_Area" localSheetId="0">'BEGELEIDEND SCHRIJVEN'!$A$1:$A$12</definedName>
    <definedName name="_xlnm.Print_Area" localSheetId="1">Inhoud!$A$1:$D$15</definedName>
    <definedName name="_xlnm.Print_Area" localSheetId="12">woordenlijst!$A$1:$B$11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8" l="1"/>
  <c r="C16" i="28"/>
  <c r="C17" i="28"/>
  <c r="C18" i="28"/>
  <c r="C19" i="28"/>
  <c r="C20" i="28"/>
  <c r="C21" i="28"/>
  <c r="C22" i="28"/>
  <c r="C23" i="28"/>
  <c r="C24" i="28"/>
  <c r="C14" i="28"/>
  <c r="D98" i="28"/>
  <c r="C62" i="28"/>
  <c r="C59" i="28"/>
  <c r="D60" i="28"/>
  <c r="C58" i="28"/>
  <c r="C60" i="28"/>
  <c r="D37" i="28"/>
  <c r="D45" i="28"/>
  <c r="D97" i="28"/>
  <c r="D96" i="28"/>
  <c r="D95" i="28"/>
  <c r="D93" i="28"/>
  <c r="D92" i="28"/>
  <c r="C92" i="28"/>
  <c r="C91" i="28"/>
  <c r="C90" i="28"/>
  <c r="C89" i="28"/>
  <c r="C88" i="28"/>
  <c r="D87" i="28"/>
  <c r="D86" i="28"/>
  <c r="C86" i="28"/>
  <c r="C85" i="28"/>
  <c r="C84" i="28"/>
  <c r="C83" i="28"/>
  <c r="C82" i="28"/>
  <c r="C81" i="28"/>
  <c r="C80" i="28"/>
  <c r="C79" i="28"/>
  <c r="C78" i="28"/>
  <c r="C77" i="28"/>
  <c r="C56" i="28"/>
  <c r="C94" i="28"/>
  <c r="D74" i="28"/>
  <c r="D75" i="28"/>
  <c r="D73" i="28"/>
  <c r="D71" i="28"/>
  <c r="D72" i="28"/>
  <c r="D70" i="28"/>
  <c r="C68" i="28"/>
  <c r="C66" i="28"/>
  <c r="C64" i="28"/>
  <c r="C63" i="28"/>
  <c r="D61" i="28"/>
  <c r="C57" i="28"/>
  <c r="D54" i="28"/>
  <c r="D55" i="28"/>
  <c r="D53" i="28"/>
  <c r="D50" i="28"/>
  <c r="D51" i="28"/>
  <c r="D49" i="28"/>
  <c r="H46" i="28"/>
  <c r="C46" i="28" s="1"/>
  <c r="D43" i="28"/>
  <c r="D44" i="28"/>
  <c r="D42" i="28"/>
  <c r="D40" i="28"/>
  <c r="D41" i="28"/>
  <c r="D39" i="28"/>
  <c r="C37" i="28"/>
  <c r="C36" i="28"/>
  <c r="D35" i="28"/>
  <c r="D34" i="28"/>
  <c r="D29" i="28"/>
  <c r="D25" i="28"/>
  <c r="D13" i="28"/>
  <c r="D9" i="28"/>
  <c r="D11" i="28"/>
  <c r="D12" i="28"/>
  <c r="D10" i="28"/>
  <c r="D7" i="28"/>
  <c r="D8" i="28"/>
  <c r="D6" i="28"/>
  <c r="C3" i="28"/>
  <c r="D94" i="28"/>
  <c r="D76" i="28"/>
  <c r="C76" i="28"/>
  <c r="D69" i="28"/>
  <c r="C69" i="28"/>
  <c r="D68" i="28"/>
  <c r="C67" i="28"/>
  <c r="D67" i="28"/>
  <c r="D66" i="28"/>
  <c r="D65" i="28"/>
  <c r="D64" i="28"/>
  <c r="D63" i="28"/>
  <c r="D62" i="28"/>
  <c r="C52" i="28"/>
  <c r="D48" i="28"/>
  <c r="D47" i="28"/>
  <c r="D46" i="28"/>
  <c r="D38" i="28"/>
  <c r="D36" i="28"/>
  <c r="D33" i="28"/>
  <c r="C31" i="28"/>
  <c r="D32" i="28" s="1"/>
  <c r="C30" i="28"/>
  <c r="D30" i="28"/>
  <c r="C28" i="28"/>
  <c r="C27" i="28"/>
  <c r="C26" i="28"/>
  <c r="C4" i="28"/>
  <c r="D5" i="28"/>
  <c r="D3" i="28"/>
  <c r="D2" i="28"/>
</calcChain>
</file>

<file path=xl/sharedStrings.xml><?xml version="1.0" encoding="utf-8"?>
<sst xmlns="http://schemas.openxmlformats.org/spreadsheetml/2006/main" count="412" uniqueCount="257">
  <si>
    <t>Woordenlijst</t>
  </si>
  <si>
    <t>In het kader van deze vragenlijst hanteert DNB de volgende definties:</t>
  </si>
  <si>
    <t>COVID-19</t>
  </si>
  <si>
    <t>Tabblad</t>
  </si>
  <si>
    <t>Aandachtsgebied</t>
  </si>
  <si>
    <t>Risicomanagement functie (RMF)</t>
  </si>
  <si>
    <t xml:space="preserve">Verzekerings- en herverzekeringsondernemingen beschikken over een doeltreffend risicomanagementsysteem dat bestaat uit strategieën, processen op gebied van risicomanagement strategie, risicomanagementbeleidlijn(en), besluitvormingsproces, uitvoering van de Own Risk Self Assesment (hierna ORSA) en rapportages over risico’s die nodig zijn om op individueel en geaggregeerd niveau de risico’s waaraan zij blootstaan of blootgesteld zouden kunnen worden, alsook de onderlinge afhankelijkheden en relaties daartussen voortdurend te onderkennen, te meten, te bewaken, te beheren en te rapporteren (d.i. integraal risicomanagement). </t>
  </si>
  <si>
    <t>Risicomanagement systeem 
(artikel 44, SII Richtlijn)</t>
  </si>
  <si>
    <t xml:space="preserve">
De Risico management functie (RMF) is één van de vier sleutelfuncties die de verzekeraars m.i.v. de inwerkingtreding van Solvency II op 1-1-2016 moet hebben. De inrichting van de RMF is passend voor de verzekeraar. De RMF is onafhankelijk gepositioneerd binnen de verzekeraar en vervult de taken die worden genoemd in artikel 269 van de Gedelegeerde Verordening:
a) Zij staat het bestuurlijk, beleidsbepalend of toezichthoudend orgaan en andere functies bij met het oog op een doeltreffende werking van het risicomanagement systeem.
b) Zij monitort het risicomanagement systeem
c) Zij monitort het algemeen risicoprofiel van de onderneming als geheel;
d) Zij brengt gedetailleerd verslag uit over risicoblootstellingen en adviseert het bestuurlijk, beleidsbepalend of toezichthoudend orgaan over risicomanagementkwesties, onder meer met betrekking tot strategische aangelegenheden zoals bedrijfsstrategie, fusies en overnames en belangrijke projecten en investeringen;
e) Zij onderkent en beoordeelt opdoemende risico’s.
</t>
  </si>
  <si>
    <t>Business Impact Analyse (BIA)</t>
  </si>
  <si>
    <t>Business Continuity Plan (BCP)</t>
  </si>
  <si>
    <t>Operationeel risico</t>
  </si>
  <si>
    <t>Een BIA is een analyse van de impact van een onderbreking van kritische processen. Met behulp van een BIA wordt vastgesteld wat de kritische processen &amp; systemen en mensen zijn en welke  benodigde middelen aan welke minimale eisen moet worden voldaan ten aanzien van het herstel na een verstoring. De BIA vormt het vertrekpunt in de beheersing van bedrijfscontinuïteitsrisico. De informatie uit de analyse vormt de basis voor het business continuity plan (BCP).</t>
  </si>
  <si>
    <t>Evaluatie</t>
  </si>
  <si>
    <t>Welke impact heeft de RMF gehad in de besluitvorming?</t>
  </si>
  <si>
    <t>COVID-19, voluit coronavirus disease 2019, is een besmettelijke ziekte die wordt veroorzaakt door het virus SARS-CoV-2, een van de coronavirussen. De voorheen onbekende ziekte werd eind 2019 voor het eerst opgemerkt in Wuhan, hoofdstad van de Chinese provincie Hubei, en verspreidde zich vervolgens in drie maanden naar andere delen van de wereld. Vanaf 11 maart 2020 was er volgens de normen van de Wereldgezondheidsorganisatie (WHO) officieel sprake van een pandemie.</t>
  </si>
  <si>
    <t xml:space="preserve">Een Business Continuity Plan (BCP) is een set van documenten die preventief wordt uitgewerkt om in geval van ramp een organisatie toe te laten zijn kritieke diensten te blijven leveren op een vooraf bepaald aanvaardbaar niveau binnen een bepaalde tijd. </t>
  </si>
  <si>
    <t>INHOUDSOPGAVE</t>
  </si>
  <si>
    <t>Is naleving van dit tolerantieniveau m.b.v. de managementinformatie bewaakt en eventueel niet-naleving tijdig opgespoord en verholpen?</t>
  </si>
  <si>
    <t>Beschikt u over adequate managementinformatie om de mogelijke effecten van COVID-19 te monitoren?</t>
  </si>
  <si>
    <t xml:space="preserve">Onder operationele risico’s wordt verstaan: “het risico van een (financieel) verlies dat zich voordoet als gevolg van inadequate of falende interne processen, personeel en systemen dan wel uit externe gebeurtenissen.” </t>
  </si>
  <si>
    <t xml:space="preserve">1. </t>
  </si>
  <si>
    <t>1.</t>
  </si>
  <si>
    <t>2.</t>
  </si>
  <si>
    <t>3.</t>
  </si>
  <si>
    <t>4.</t>
  </si>
  <si>
    <t>Heeft u een pandemiescenario opgenomen in de ORSA voorafgaand aan de COVID-19 uitbraak?</t>
  </si>
  <si>
    <t>Beleggingen</t>
  </si>
  <si>
    <t>Premies</t>
  </si>
  <si>
    <t>Claims</t>
  </si>
  <si>
    <t>Uitstel van betaling</t>
  </si>
  <si>
    <t>7.</t>
  </si>
  <si>
    <t>Anders, namelijk</t>
  </si>
  <si>
    <t>5.</t>
  </si>
  <si>
    <t>6.</t>
  </si>
  <si>
    <t xml:space="preserve">Op welke wijze heeft u de impactanalyses uitgevoerd? </t>
  </si>
  <si>
    <t>Operationele risico's</t>
  </si>
  <si>
    <t>Toelichting</t>
  </si>
  <si>
    <t>Financieel</t>
  </si>
  <si>
    <t>Operationeel</t>
  </si>
  <si>
    <t>Thuiswerkmogelijkheden</t>
  </si>
  <si>
    <t>Ziekteverzuim</t>
  </si>
  <si>
    <t>Klachtenmeldingen</t>
  </si>
  <si>
    <t>Betrokkenheid medewerkers</t>
  </si>
  <si>
    <t>Uitbesteding</t>
  </si>
  <si>
    <t>Kritische bedrijfsprocessen</t>
  </si>
  <si>
    <t>IT functionaliteiten</t>
  </si>
  <si>
    <t>BCP</t>
  </si>
  <si>
    <t>ORSA</t>
  </si>
  <si>
    <t>Anders, nl:</t>
  </si>
  <si>
    <t xml:space="preserve">Welke specifieke bestuursbesluiten heeft u genomen als gevolg van COVID-19? </t>
  </si>
  <si>
    <t>Is de 2e lijns RMF betrokken geweest bij de besluitvorming rondom deze onderwerpen?</t>
  </si>
  <si>
    <t>Gevolgen van de lockdown</t>
  </si>
  <si>
    <t>Beide</t>
  </si>
  <si>
    <t>Ja</t>
  </si>
  <si>
    <t>Nee</t>
  </si>
  <si>
    <t>Vraagnummer</t>
  </si>
  <si>
    <t>Antwoord</t>
  </si>
  <si>
    <t>Indexwaarde</t>
  </si>
  <si>
    <t>Blad</t>
  </si>
  <si>
    <t>Voorbereiding</t>
  </si>
  <si>
    <t>1a</t>
  </si>
  <si>
    <t>1b</t>
  </si>
  <si>
    <t>List1</t>
  </si>
  <si>
    <t>List2</t>
  </si>
  <si>
    <t>List3</t>
  </si>
  <si>
    <t>Geen impactanalyse</t>
  </si>
  <si>
    <t>Anders</t>
  </si>
  <si>
    <t>Uitvoering - Impact</t>
  </si>
  <si>
    <t>Financiële risico's</t>
  </si>
  <si>
    <t>List4</t>
  </si>
  <si>
    <t>Uitvoering - Governance</t>
  </si>
  <si>
    <t>1_BCP</t>
  </si>
  <si>
    <t>1_ORSA</t>
  </si>
  <si>
    <t>1_Anders</t>
  </si>
  <si>
    <t xml:space="preserve">a. Heeft de verzekeraar een risicocomitestructuur (crisistmanagementteam) voor operationele risico's als een pandemie, brand, overstroming?  </t>
  </si>
  <si>
    <t>3a</t>
  </si>
  <si>
    <t>Zo ja,</t>
  </si>
  <si>
    <t>3b</t>
  </si>
  <si>
    <t>3c</t>
  </si>
  <si>
    <t>3e</t>
  </si>
  <si>
    <t>3f</t>
  </si>
  <si>
    <t>3g</t>
  </si>
  <si>
    <t>Uitvoering - Risico</t>
  </si>
  <si>
    <t xml:space="preserve">a. Op welke manier zijn nieuwe opdoemende risico's tijdens de coronacrisis geidentificeerd? </t>
  </si>
  <si>
    <t>b. Wat was hierbij de rol van de RMF?</t>
  </si>
  <si>
    <t>2a</t>
  </si>
  <si>
    <t>2b</t>
  </si>
  <si>
    <t>Uitvoering - Besluit</t>
  </si>
  <si>
    <t>List5</t>
  </si>
  <si>
    <t xml:space="preserve">Zijn naar aanleiding van deze nieuwe risico's aanvullende beheersingsmaatregelen getroffen? </t>
  </si>
  <si>
    <t>a. Bent u hierbij buiten de bestaande toleranties gegaan (is de vooraf vastgestelde risk appetite overschreden)?</t>
  </si>
  <si>
    <t>b. Zo ja, heeft u naar aanleiding van de overschrijding aanvullende beheersmaatregelen getroffen?</t>
  </si>
  <si>
    <t>Verzoek</t>
  </si>
  <si>
    <t>Eigen initiatief</t>
  </si>
  <si>
    <t xml:space="preserve">a. Zijn er voorbeelden te geven van keuzemomenten waarbij er intern tegengestelde posities/belangen aan de orde waren? </t>
  </si>
  <si>
    <t>b. Zo ja, hoe heeft u dit aangepakt (evt illustreren met een concreet besluit of keuzemoment)?</t>
  </si>
  <si>
    <t>Monitoring</t>
  </si>
  <si>
    <t>Wekelijks</t>
  </si>
  <si>
    <t>Maandelijks</t>
  </si>
  <si>
    <t>Per kwartaal</t>
  </si>
  <si>
    <t>Per jaar</t>
  </si>
  <si>
    <t>List6</t>
  </si>
  <si>
    <t>b. Zo ja, zijn per indicator bijbehorende toleranties bepaald?</t>
  </si>
  <si>
    <t>Kunt u hier een voorbeeld van geven</t>
  </si>
  <si>
    <t>Geef een korte beschrijving</t>
  </si>
  <si>
    <t>Directe effecten</t>
  </si>
  <si>
    <t>Naam file</t>
  </si>
  <si>
    <t>Informatie</t>
  </si>
  <si>
    <t xml:space="preserve">Vraag 1: Impactanalyse </t>
  </si>
  <si>
    <t xml:space="preserve">a. Zijn de business continuity maatregelen, zoals opgenomen in het BCP, ingezet? </t>
  </si>
  <si>
    <t>b. Zo ja, hoe hebben deze in de praktijk uitgepakt?</t>
  </si>
  <si>
    <t>Wat ging goed:</t>
  </si>
  <si>
    <t>Wat ging minder goed:</t>
  </si>
  <si>
    <t>d. Wat ging goed en wat ging minder goed bij de werking van het risicocomite (crisistmanagementteam)?</t>
  </si>
  <si>
    <t>e. Heeft (indien van toepassing) het risicocomite (crisistmanagementteam) gefunctioneerd conform de scenario's (ORSA/BCP/VCP)?</t>
  </si>
  <si>
    <t>List7</t>
  </si>
  <si>
    <t>Besluitvormend</t>
  </si>
  <si>
    <t>Adviserend</t>
  </si>
  <si>
    <t>f. Wat is het mandaat van het risicocomite (crisistmanagementteam)?</t>
  </si>
  <si>
    <t>b. Wanneer is het risicocomite (crisistmanagementteam) ingericht?</t>
  </si>
  <si>
    <t>g. Hoe verhoudt het risicocomite (crisistmanagementteam) zich tot reguliere governance (adviseert het comite bestaande decision making bodies, of heeft het ze juist vervangen, etc.)</t>
  </si>
  <si>
    <t xml:space="preserve">h. Wie zit er in het risicocomite die normaliter niet bij besluitvorming zit (functies)? </t>
  </si>
  <si>
    <t>En andersom: wie zit er juist niet aan tafel, die er normaal wel zou hebben gezeten?</t>
  </si>
  <si>
    <t xml:space="preserve">Kies uit score 1 tot 4 waarbij 1 = onvoldoende, 2= voldoende, 3 = goed, 4 = uitstekend. </t>
  </si>
  <si>
    <t>Geef een korte toelichting</t>
  </si>
  <si>
    <t>Vraag 3: Managementinformatie</t>
  </si>
  <si>
    <t>Heeft u gedreven door COVID-19 aanpassingen doorgevoerd ten behoeve van de financiele resultaten? Denk hierbij aan</t>
  </si>
  <si>
    <t>Zo ja, welke (geef een top 3)</t>
  </si>
  <si>
    <t>Wat vindt u dat u minder goed heeft gedaan:</t>
  </si>
  <si>
    <t>Wat vindt u dat u zelf goed heeft gedaan:</t>
  </si>
  <si>
    <t>Sheet</t>
  </si>
  <si>
    <t>File name</t>
  </si>
  <si>
    <t>Wordt er in de managementinformatie zowel aandacht besteed aan de financiële als de operationele impact?</t>
  </si>
  <si>
    <t>Voorblad</t>
  </si>
  <si>
    <t>Naam verzekeraar:</t>
  </si>
  <si>
    <t>Naam contactpersoon:</t>
  </si>
  <si>
    <t>Afgestemd met (naam directielid):</t>
  </si>
  <si>
    <t>Datum:</t>
  </si>
  <si>
    <t>Verzekeraar</t>
  </si>
  <si>
    <t>Document soort</t>
  </si>
  <si>
    <t>In te zenden bijlagen</t>
  </si>
  <si>
    <t>Monitoring en bijsturing</t>
  </si>
  <si>
    <t>Contactgegevens (e-mail):</t>
  </si>
  <si>
    <t xml:space="preserve">Allereerst wil DNB inzichtelijk krijgen in hoeverre uw instelling in staat is geweest het risico van een pandemie voorafgaand aan COVID-19 (vóór 11 maart 2020) te identificeren. Dit kan bijvoorbeeld in de ORSA (indien sprake van een materieel risico) of risicomanagementrapportage.  
</t>
  </si>
  <si>
    <t>b. Gaat het hierbij om de directe effecten van de pandemie, de gevolgen van de lockdown of beide?</t>
  </si>
  <si>
    <t xml:space="preserve">
</t>
  </si>
  <si>
    <t xml:space="preserve">Zoals uiteengezet op het voorblad is het doel van dit onderzoek te analyseren welke lessen uit de afgelopen periode kunnen worden getrokken om daarmee beter voorbereid te zijn op de toekomst. Tegen deze achtergrond is het voor DNB van belang na te gaan of uw instelling een evaluatie heeft uitgevoerd naar de werking van uw risicomanagement, waarbij specifiek aandacht is besteed aan COVID-19, en zo ja, of deze lessen zijn ingebed in uw organisatie.  
</t>
  </si>
  <si>
    <t>Heeft u afgelopen jaar een evaluatie uitgevoerd naar de werking van uw risicomanagementsysteem naar aanleiding van COVID-19?</t>
  </si>
  <si>
    <t xml:space="preserve">Welke lessen heeft u getrokken naar aanleiding van de COVID-19 pandemie? </t>
  </si>
  <si>
    <t>Monitoring-bijsturen</t>
  </si>
  <si>
    <t>c. Wie zat er in het risicocomite (crisistmanagementteam) (functies)?</t>
  </si>
  <si>
    <t>In geval uw instelling geen risicocomitestructuur hanteert/heeft gehanteerd:</t>
  </si>
  <si>
    <t>Uitvoering - Werking Governance</t>
  </si>
  <si>
    <t>Uitvoering - Risico-identificatie en beheersing</t>
  </si>
  <si>
    <t>Welke nieuwe risico's (ontstaan als gevolg van COVID-19) heeft u tijdens de coronacrisis geidentificeerd? Geef een top 3.</t>
  </si>
  <si>
    <t>Uitvoering - Besluitvorming</t>
  </si>
  <si>
    <t xml:space="preserve">In dit onderdeel wordt gevraagd hoe de besluitvorming binnen uw instelling heeft gefunctioneerd tijdens de pandemie en de rol van de 2e lijns RMF hierin. </t>
  </si>
  <si>
    <t xml:space="preserve">In dit onderdeel wordt gevraagd naar de beschikbaarheid en kwaliteit van uw managementinformatie en de mate waarin uw instelling in staat is geweest risico's te monitoren en te beheersen. </t>
  </si>
  <si>
    <t>Wat is de frequentie van de managementinformatie?  Hoe draagt die bij aan een tijdige bijsturing (indien nodig)?</t>
  </si>
  <si>
    <t>Kunt u een score geven aan en vervolgens toelichten op welke wijze het risicomanagementsysteem en de risicomanagementfunctie gedurende de eerste COVID-19 golf hebben gefunctioneerd?</t>
  </si>
  <si>
    <t>2a.</t>
  </si>
  <si>
    <t>2b.</t>
  </si>
  <si>
    <t>2c.</t>
  </si>
  <si>
    <t>2d.</t>
  </si>
  <si>
    <t>2c</t>
  </si>
  <si>
    <t>2d</t>
  </si>
  <si>
    <t xml:space="preserve">In dit onderdeel wordt gevraagd naar de risico-identificatie en beheersing van uw instelling. DNB wil ook graag weten wat de rol van de risicomanagement functie hierbij was.
</t>
  </si>
  <si>
    <t xml:space="preserve">Bij dit onderdeel wordt onderzocht welke directe en indirecte impact COVID-19 heeft gehad op uw instelling. Hierbij wordt onderscheid gemaakt tussen financiële en operationele risico's. Daarnaast wordt inzicht gevraagd in de wijze waarop u de mogelijke impact van COVID-19 in kaart heeft gebracht na het uitbreken van de pandemie in maart 2020. </t>
  </si>
  <si>
    <t>Geef een toelichting</t>
  </si>
  <si>
    <t>2_FinRisk_1</t>
  </si>
  <si>
    <t>2_FinRisk_2</t>
  </si>
  <si>
    <t>2_FinRisk_3</t>
  </si>
  <si>
    <t>2_OpRisk_1</t>
  </si>
  <si>
    <t>2_OpRisk_2</t>
  </si>
  <si>
    <t>2_OpRisk_3</t>
  </si>
  <si>
    <t>2_FinRisk_Toelichting</t>
  </si>
  <si>
    <t>2_OpRisk_Toelichting</t>
  </si>
  <si>
    <t>3_Fin_Beleggingen</t>
  </si>
  <si>
    <t>3_Fin_Premies</t>
  </si>
  <si>
    <t>3_Fin_Claims</t>
  </si>
  <si>
    <t>3_Fin_Uitstel_van_betaling</t>
  </si>
  <si>
    <t>3_Op_Thuiswerkmogelijkheden</t>
  </si>
  <si>
    <t>3_Op_Ziekteverzuim</t>
  </si>
  <si>
    <t>3_Op_Klachtenmeldingen</t>
  </si>
  <si>
    <t>3_Op_Uitbesteding</t>
  </si>
  <si>
    <t>3_Op_IT</t>
  </si>
  <si>
    <t>3_Op_Betrokkenheid_medewerkers</t>
  </si>
  <si>
    <t>3_Op_Kritische_bedrijfsprocessen</t>
  </si>
  <si>
    <t>3_Toelichting</t>
  </si>
  <si>
    <t xml:space="preserve">Geef een toelichting over hoe het document(en) heeft kunnen helpen of waar deze tekortschoot. </t>
  </si>
  <si>
    <t>1_Toelichting</t>
  </si>
  <si>
    <t>2a_b</t>
  </si>
  <si>
    <t>3d_goed</t>
  </si>
  <si>
    <t>3d_minder_goed</t>
  </si>
  <si>
    <t>3h_wel_1</t>
  </si>
  <si>
    <t>3h_wel_2</t>
  </si>
  <si>
    <t>3h_wel_3</t>
  </si>
  <si>
    <t>3h_niet_1</t>
  </si>
  <si>
    <t>3h_niet_2</t>
  </si>
  <si>
    <t>3h_niet_3</t>
  </si>
  <si>
    <t>3_risico_1</t>
  </si>
  <si>
    <t>3_risico_2</t>
  </si>
  <si>
    <t>3_risico_3</t>
  </si>
  <si>
    <t>4_Ja_NewRisk_1</t>
  </si>
  <si>
    <t>4_Ja_NewRisk_2</t>
  </si>
  <si>
    <t>4_Ja_NewRisk_3</t>
  </si>
  <si>
    <t>1_selectie_1</t>
  </si>
  <si>
    <t>1_selectie_2</t>
  </si>
  <si>
    <t>1_selectie_3</t>
  </si>
  <si>
    <t>4a_indicatoren_1</t>
  </si>
  <si>
    <t>4a_indicatoren_2</t>
  </si>
  <si>
    <t>4a_indicatoren_3</t>
  </si>
  <si>
    <t>4b_toleranties_1</t>
  </si>
  <si>
    <t>4b_toleranties_2</t>
  </si>
  <si>
    <t>4b_toleranties_3</t>
  </si>
  <si>
    <t>Formules</t>
  </si>
  <si>
    <t>6_Toelichting</t>
  </si>
  <si>
    <t>6_selectie_1</t>
  </si>
  <si>
    <t>6_selectie_2</t>
  </si>
  <si>
    <t>6_selectie_3</t>
  </si>
  <si>
    <t>6_selectie_4</t>
  </si>
  <si>
    <t>6_selectie_5</t>
  </si>
  <si>
    <t>6_selectie_6</t>
  </si>
  <si>
    <t>6_selectie_7</t>
  </si>
  <si>
    <t>6_selectie_8</t>
  </si>
  <si>
    <t>6_selectie_9</t>
  </si>
  <si>
    <t>6_selectie_10</t>
  </si>
  <si>
    <t>7_selectie_1</t>
  </si>
  <si>
    <t>7_selectie_2</t>
  </si>
  <si>
    <t>7_selectie_3</t>
  </si>
  <si>
    <t>7_selectie_4</t>
  </si>
  <si>
    <t>7_selectie_5</t>
  </si>
  <si>
    <t>7_Toelichting</t>
  </si>
  <si>
    <t>2_goed</t>
  </si>
  <si>
    <t>2_minder _goed</t>
  </si>
  <si>
    <t xml:space="preserve">a. In hoeverre heeft u de pandemie vóór 11 maart 2020 aantoonbaar als potentieel risico benoemd en beoordeeld in de risicomanagementrapportage? </t>
  </si>
  <si>
    <t>Wat heeft u ervaren als de grootste financiële en operationele risico's? Geef een top 3.</t>
  </si>
  <si>
    <t>Is de 2e lijns RMF gevraagd om bij te dragen aan de besluitvorming rondom deze onderwerpen of is dit op eigen initiatief gedaan?</t>
  </si>
  <si>
    <t>In welke bedrijfsprocessen heeft u aanpassingen gemaakt als gevolg van de beperkingen door COVID-19? (denk bijvoorbeeld aan de beperkingen van de lockdown).</t>
  </si>
  <si>
    <t>Zo nee -&gt; Ga naar vraag 4.</t>
  </si>
  <si>
    <t>Op welke manier heeft u de crisis gemanaged? (graag een toelichting op interne rollen/taken)</t>
  </si>
  <si>
    <t xml:space="preserve">Op welke documenten heeft u als verzekeraar kunnen terugvallen tijdens de pandemie. Graag toelichten op welke manier. Denk hierbij aan:
- hoe heeft het Business Continuity Plan (BCP) kunnen helpen/ waar schoot het BCP te kort
- hoe heeft de ORSA kunnen helpen/ waar schoot de ORSA te kort
</t>
  </si>
  <si>
    <t xml:space="preserve">Welke aanpassingen heeft u naar aanleiding van deze lessen gemaakt om toekomstige risico's te beheersen in tijden van onzekerheid (vooruitkijkend)? </t>
  </si>
  <si>
    <t>a. Zijn er specifieke indicatoren bepaald waarop monitoring van de mogelijke effecten van COVID-19 plaatsvindt?  Zo ja, welke?</t>
  </si>
  <si>
    <t xml:space="preserve">Binnen een verzekeringsmaatschappij worden verschillende beleids- en documentstructuren gehanteerd. De pandemie kan als een test dienen hoe deze in de praktijk tot op heden hebben gefunctioneerd. DNB verwacht dat de pandemie en de gevolgen hiervan actief zijn gemanaged. Dit kan door middel van een crisismanagementteam, maar ook op andere wijze zijn gebeurd. Van belang is dat de manier waarop aansluit bij de governance van de instelling. </t>
  </si>
  <si>
    <t xml:space="preserve">Welke langere termijn risico’s en kansen als gevolg van COVID-19 ziet u en hoe gaat u hiermee om? </t>
  </si>
  <si>
    <t>Impact materieel?</t>
  </si>
  <si>
    <t xml:space="preserve">Geef een toelichting (i.i.g. bij de onderdelen met een materiële impact). </t>
  </si>
  <si>
    <t>1_selectie_4</t>
  </si>
  <si>
    <t>1_selectie_5</t>
  </si>
  <si>
    <t>Positief / Negatief</t>
  </si>
  <si>
    <t>List8</t>
  </si>
  <si>
    <t>Positief</t>
  </si>
  <si>
    <t>Negatief</t>
  </si>
  <si>
    <r>
      <t>Kunt u per volgend onderdeel aangeven of COVID-19 een materiële impact heeft gehad op uw instelling tijdens de eerste lockdown?</t>
    </r>
    <r>
      <rPr>
        <b/>
        <i/>
        <sz val="8"/>
        <color theme="1"/>
        <rFont val="Arial"/>
        <family val="2"/>
      </rPr>
      <t xml:space="preserve"> Als de impact materieel is gelieve ook aan te geven of het een positieve of negatieve impact is.
</t>
    </r>
    <r>
      <rPr>
        <i/>
        <sz val="8"/>
        <color theme="1"/>
        <rFont val="Arial"/>
        <family val="2"/>
      </rPr>
      <t>(Operationeel: denk voor een materiële impact bijvoorbeeld aan het niet naleven van afspraken door uw leverancier).</t>
    </r>
  </si>
  <si>
    <r>
      <rPr>
        <b/>
        <sz val="11"/>
        <color theme="1"/>
        <rFont val="Calibri"/>
        <family val="2"/>
      </rPr>
      <t>Vragenlijst voor het onderzoek COVID-19 risicomanagement voor kleine en middelgrote schadeverzekeraars</t>
    </r>
    <r>
      <rPr>
        <sz val="11"/>
        <color theme="1"/>
        <rFont val="Calibri"/>
        <family val="2"/>
      </rPr>
      <t xml:space="preserve">
Deze vragenlijst betreft de uitvraag van De Nederlandsche Bank (DNB) onder een selectie van kleine en middelgrote verzekeraars over het onderwerp COVID-19 risicomanagement. Dit betreft een eenmalige uitvraag in het kader van het themaonderzoek COVID-19 risicomanagement, zoals aangekondigd in de themabrief en de uitvragenkalender voor 2021. 
</t>
    </r>
    <r>
      <rPr>
        <b/>
        <sz val="11"/>
        <color theme="1"/>
        <rFont val="Calibri"/>
        <family val="2"/>
      </rPr>
      <t xml:space="preserve">Bronnen van onderzoek
</t>
    </r>
    <r>
      <rPr>
        <sz val="11"/>
        <color theme="1"/>
        <rFont val="Calibri"/>
        <family val="2"/>
      </rPr>
      <t>Voor dit Themaonderzoek wordt gebruik gemaakt van diverse beschikbare bronnen (o.a. staten, ORSA en uitvraag niet-financiële risico's). Informatie uit de reeds beschikbare bronnen vormt het startpunt van dit onderzoek en wordt om die reden niet uitgevraagd via de voorliggende vragenlijst.</t>
    </r>
    <r>
      <rPr>
        <b/>
        <sz val="11"/>
        <color theme="1"/>
        <rFont val="Calibri"/>
        <family val="2"/>
      </rPr>
      <t xml:space="preserve">
</t>
    </r>
    <r>
      <rPr>
        <sz val="11"/>
        <color theme="1"/>
        <rFont val="Calibri"/>
        <family val="2"/>
      </rPr>
      <t xml:space="preserve">
</t>
    </r>
    <r>
      <rPr>
        <b/>
        <sz val="11"/>
        <color theme="1"/>
        <rFont val="Calibri"/>
        <family val="2"/>
      </rPr>
      <t>Doel van de uitvraag</t>
    </r>
    <r>
      <rPr>
        <sz val="11"/>
        <color theme="1"/>
        <rFont val="Calibri"/>
        <family val="2"/>
      </rPr>
      <t xml:space="preserve">
COVID-19 is een unieke gebeurtenis, waarbij het onmogelijk was om hierop perfect voorbereid te zijn. De kans bestaat dat een soortgelijk risico zich in de toekomst opnieuw zal manifesteren. Daarom wil DNB onderzoeken in hoeverre instellingen op een dergelijke pandemie waren voorbereid, of het risicomanagement adequaat heeft gewerkt, wat goed en minder goed is verlopen in deze periode, en wat hiervan geleerd kan worden. Het doel is deze elementen inzichtelijk te krijgen om vervolgens good practices voor de sector te formuleren.
</t>
    </r>
    <r>
      <rPr>
        <b/>
        <sz val="11"/>
        <color theme="1"/>
        <rFont val="Calibri"/>
        <family val="2"/>
      </rPr>
      <t>Terugkoppeling</t>
    </r>
    <r>
      <rPr>
        <sz val="11"/>
        <color theme="1"/>
        <rFont val="Calibri"/>
        <family val="2"/>
      </rPr>
      <t xml:space="preserve">
DNB zal u informeren over de uitkomsten van dit onderzoek door middel van een Good Practice.
</t>
    </r>
    <r>
      <rPr>
        <b/>
        <sz val="11"/>
        <color theme="1"/>
        <rFont val="Calibri"/>
        <family val="2"/>
      </rPr>
      <t>Betrokkenheid directie</t>
    </r>
    <r>
      <rPr>
        <sz val="11"/>
        <color theme="1"/>
        <rFont val="Calibri"/>
        <family val="2"/>
      </rPr>
      <t xml:space="preserve">
Wij vragen naar een door de directie gedragen beeld over het functioneren van het risicomanagement tijdens COVID-19. Om deze reden vragen wij in tabblad ‘0. Voorblad’ dat de inzending is ingevuld door of afgestemd met één van de directieleden.
</t>
    </r>
    <r>
      <rPr>
        <b/>
        <sz val="11"/>
        <color theme="1"/>
        <rFont val="Calibri"/>
        <family val="2"/>
      </rPr>
      <t>Wat verwachten wij van u?</t>
    </r>
    <r>
      <rPr>
        <sz val="11"/>
        <color theme="1"/>
        <rFont val="Calibri"/>
        <family val="2"/>
      </rPr>
      <t xml:space="preserve">
Wij verzoeken u om de ingevulde vragenlijst uiterlijk</t>
    </r>
    <r>
      <rPr>
        <b/>
        <sz val="11"/>
        <color theme="1"/>
        <rFont val="Calibri"/>
        <family val="2"/>
      </rPr>
      <t xml:space="preserve"> 31 mei 2021</t>
    </r>
    <r>
      <rPr>
        <sz val="11"/>
        <color theme="1"/>
        <rFont val="Calibri"/>
        <family val="2"/>
      </rPr>
      <t xml:space="preserve"> in te dienen via Digitaal Loket Rapportage (DLR). Mocht dit niet haalbaar voor u zijn, dan vragen wij u contact op te nemen met uw toezichthouder.
</t>
    </r>
    <r>
      <rPr>
        <b/>
        <sz val="11"/>
        <color theme="1"/>
        <rFont val="Calibri"/>
        <family val="2"/>
      </rPr>
      <t>Vragen?</t>
    </r>
    <r>
      <rPr>
        <sz val="11"/>
        <color theme="1"/>
        <rFont val="Calibri"/>
        <family val="2"/>
      </rPr>
      <t xml:space="preserve">
Indien u vragen of opmerkingen heeft, verzoeken wij u contact op te nemen met uw toezichthouder. Wij danken u bij voorbaat voor uw medewerking.</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</si>
</sst>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font>
    <font>
      <b/>
      <sz val="11"/>
      <color theme="0"/>
      <name val="Calibri"/>
      <family val="2"/>
      <scheme val="minor"/>
    </font>
    <font>
      <b/>
      <sz val="11"/>
      <color theme="1"/>
      <name val="Calibri"/>
      <family val="2"/>
      <scheme val="minor"/>
    </font>
    <font>
      <b/>
      <sz val="12"/>
      <color theme="0"/>
      <name val="Calibri"/>
      <family val="2"/>
      <scheme val="minor"/>
    </font>
    <font>
      <sz val="10"/>
      <name val="Calibri"/>
      <family val="2"/>
      <scheme val="minor"/>
    </font>
    <font>
      <b/>
      <sz val="14"/>
      <color rgb="FFFFFFFF"/>
      <name val="Calibri"/>
      <family val="2"/>
      <scheme val="minor"/>
    </font>
    <font>
      <u/>
      <sz val="11"/>
      <color theme="10"/>
      <name val="Calibri"/>
      <family val="2"/>
      <scheme val="minor"/>
    </font>
    <font>
      <b/>
      <sz val="14"/>
      <color theme="0"/>
      <name val="Calibri"/>
      <family val="2"/>
      <scheme val="minor"/>
    </font>
    <font>
      <sz val="12"/>
      <color theme="1"/>
      <name val="Arial"/>
      <family val="2"/>
    </font>
    <font>
      <sz val="8"/>
      <color theme="1"/>
      <name val="Arial"/>
      <family val="2"/>
    </font>
    <font>
      <sz val="10"/>
      <color theme="1"/>
      <name val="Arial"/>
      <family val="2"/>
    </font>
    <font>
      <b/>
      <sz val="8"/>
      <color theme="1"/>
      <name val="Arial"/>
      <family val="2"/>
    </font>
    <font>
      <b/>
      <sz val="10"/>
      <color theme="1"/>
      <name val="Arial"/>
      <family val="2"/>
    </font>
    <font>
      <sz val="10"/>
      <color theme="9"/>
      <name val="Arial"/>
      <family val="2"/>
    </font>
    <font>
      <b/>
      <strike/>
      <sz val="8"/>
      <color theme="1"/>
      <name val="Arial"/>
      <family val="2"/>
    </font>
    <font>
      <strike/>
      <sz val="11"/>
      <color theme="1"/>
      <name val="Calibri"/>
      <family val="2"/>
      <scheme val="minor"/>
    </font>
    <font>
      <strike/>
      <sz val="10"/>
      <color theme="1"/>
      <name val="Arial"/>
      <family val="2"/>
    </font>
    <font>
      <sz val="8"/>
      <color rgb="FF000000"/>
      <name val="Segoe UI"/>
      <family val="2"/>
    </font>
    <font>
      <sz val="8"/>
      <name val="Arial"/>
      <family val="2"/>
    </font>
    <font>
      <i/>
      <sz val="11"/>
      <color theme="1"/>
      <name val="Calibri"/>
      <family val="2"/>
      <scheme val="minor"/>
    </font>
    <font>
      <sz val="11"/>
      <color theme="1"/>
      <name val="Calibri"/>
      <family val="2"/>
    </font>
    <font>
      <b/>
      <sz val="11"/>
      <color theme="1"/>
      <name val="Calibri"/>
      <family val="2"/>
    </font>
    <font>
      <sz val="8"/>
      <color theme="1"/>
      <name val="Calibri"/>
      <family val="2"/>
      <scheme val="minor"/>
    </font>
    <font>
      <b/>
      <sz val="8"/>
      <name val="Arial"/>
      <family val="2"/>
    </font>
    <font>
      <sz val="10"/>
      <color theme="1"/>
      <name val="Verdana"/>
      <family val="2"/>
    </font>
    <font>
      <b/>
      <i/>
      <sz val="8"/>
      <color theme="1"/>
      <name val="Arial"/>
      <family val="2"/>
    </font>
    <font>
      <i/>
      <sz val="8"/>
      <color theme="1"/>
      <name val="Arial"/>
      <family val="2"/>
    </font>
  </fonts>
  <fills count="9">
    <fill>
      <patternFill patternType="none"/>
    </fill>
    <fill>
      <patternFill patternType="gray125"/>
    </fill>
    <fill>
      <patternFill patternType="solid">
        <fgColor theme="0"/>
        <bgColor indexed="64"/>
      </patternFill>
    </fill>
    <fill>
      <patternFill patternType="solid">
        <fgColor rgb="FF2D2166"/>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22">
    <border>
      <left/>
      <right/>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rgb="FF002060"/>
      </left>
      <right style="hair">
        <color rgb="FF002060"/>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03">
    <xf numFmtId="0" fontId="0" fillId="0" borderId="0" xfId="0"/>
    <xf numFmtId="0" fontId="0" fillId="0" borderId="0" xfId="0" applyFill="1"/>
    <xf numFmtId="0" fontId="0" fillId="2" borderId="0" xfId="0" applyFill="1" applyBorder="1"/>
    <xf numFmtId="0" fontId="0" fillId="0" borderId="2" xfId="0" applyBorder="1"/>
    <xf numFmtId="0" fontId="0" fillId="0" borderId="5" xfId="0" applyBorder="1"/>
    <xf numFmtId="0" fontId="0" fillId="0" borderId="0" xfId="0" applyFill="1" applyBorder="1"/>
    <xf numFmtId="0" fontId="3" fillId="0" borderId="2" xfId="0" applyFont="1" applyFill="1" applyBorder="1" applyAlignment="1">
      <alignment vertical="center"/>
    </xf>
    <xf numFmtId="0" fontId="0" fillId="0" borderId="5" xfId="0" applyFill="1" applyBorder="1" applyAlignment="1">
      <alignment vertical="center"/>
    </xf>
    <xf numFmtId="0" fontId="2" fillId="3" borderId="9" xfId="0" applyFont="1" applyFill="1" applyBorder="1" applyAlignment="1">
      <alignment horizontal="left" vertical="center" wrapText="1" indent="1"/>
    </xf>
    <xf numFmtId="0" fontId="5" fillId="2" borderId="10" xfId="0" applyFont="1" applyFill="1" applyBorder="1" applyAlignment="1">
      <alignment horizontal="left" vertical="center" wrapText="1"/>
    </xf>
    <xf numFmtId="0" fontId="2" fillId="3" borderId="11"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5" fillId="2" borderId="13" xfId="0" applyFont="1" applyFill="1" applyBorder="1" applyAlignment="1">
      <alignment horizontal="left" vertical="center" wrapText="1"/>
    </xf>
    <xf numFmtId="0" fontId="0" fillId="2" borderId="0" xfId="0" applyFill="1"/>
    <xf numFmtId="0" fontId="9" fillId="2" borderId="0" xfId="0" applyFont="1" applyFill="1" applyAlignment="1">
      <alignment horizontal="left" vertical="top"/>
    </xf>
    <xf numFmtId="0" fontId="9" fillId="2" borderId="0" xfId="0" applyFont="1" applyFill="1" applyAlignment="1">
      <alignment horizontal="left" vertical="top" wrapText="1"/>
    </xf>
    <xf numFmtId="0" fontId="9" fillId="2" borderId="0" xfId="0" applyFont="1" applyFill="1" applyAlignment="1">
      <alignment horizontal="center" vertical="top"/>
    </xf>
    <xf numFmtId="0" fontId="10" fillId="2" borderId="0" xfId="0" applyFont="1" applyFill="1" applyAlignment="1">
      <alignment horizontal="left" vertical="top"/>
    </xf>
    <xf numFmtId="0" fontId="10" fillId="2" borderId="0" xfId="0" applyFont="1" applyFill="1" applyAlignment="1">
      <alignment horizontal="left" vertical="top" wrapText="1"/>
    </xf>
    <xf numFmtId="0" fontId="11" fillId="2" borderId="0" xfId="0" applyFont="1" applyFill="1" applyAlignment="1">
      <alignment horizontal="center" vertical="top"/>
    </xf>
    <xf numFmtId="0" fontId="13" fillId="2" borderId="0" xfId="0" applyFont="1" applyFill="1" applyAlignment="1">
      <alignment horizontal="left" vertical="top"/>
    </xf>
    <xf numFmtId="0" fontId="13" fillId="2" borderId="0" xfId="0" applyFont="1" applyFill="1" applyAlignment="1">
      <alignment horizontal="left" vertical="top" wrapText="1"/>
    </xf>
    <xf numFmtId="0" fontId="12" fillId="2" borderId="0" xfId="0" applyFont="1" applyFill="1" applyAlignment="1">
      <alignment horizontal="left" vertical="top"/>
    </xf>
    <xf numFmtId="0" fontId="12" fillId="2" borderId="0" xfId="0" applyFont="1" applyFill="1" applyAlignment="1">
      <alignment horizontal="left" vertical="top" wrapText="1"/>
    </xf>
    <xf numFmtId="0" fontId="14" fillId="2" borderId="0" xfId="0" applyFont="1" applyFill="1" applyAlignment="1">
      <alignment horizontal="center" vertical="top"/>
    </xf>
    <xf numFmtId="0" fontId="10" fillId="2"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4" fillId="0" borderId="0" xfId="0" applyFont="1" applyFill="1" applyAlignment="1">
      <alignment horizontal="center" vertical="top"/>
    </xf>
    <xf numFmtId="0" fontId="12" fillId="2" borderId="0" xfId="0" quotePrefix="1" applyFont="1" applyFill="1" applyAlignment="1">
      <alignment horizontal="left" vertical="top" wrapText="1"/>
    </xf>
    <xf numFmtId="0" fontId="15" fillId="2" borderId="0" xfId="0" applyFont="1" applyFill="1" applyAlignment="1">
      <alignment horizontal="left" vertical="top"/>
    </xf>
    <xf numFmtId="0" fontId="16" fillId="2" borderId="0" xfId="0" applyFont="1" applyFill="1"/>
    <xf numFmtId="0" fontId="17" fillId="2" borderId="0" xfId="0" applyFont="1" applyFill="1" applyAlignment="1">
      <alignment horizontal="center" vertical="top"/>
    </xf>
    <xf numFmtId="0" fontId="12" fillId="2" borderId="0" xfId="0" applyFont="1" applyFill="1" applyBorder="1" applyAlignment="1">
      <alignment horizontal="left" vertical="top" wrapText="1"/>
    </xf>
    <xf numFmtId="0" fontId="0" fillId="6" borderId="15" xfId="0" applyFill="1" applyBorder="1"/>
    <xf numFmtId="0" fontId="3" fillId="6" borderId="15" xfId="0" applyFont="1" applyFill="1" applyBorder="1"/>
    <xf numFmtId="0" fontId="12" fillId="2" borderId="0" xfId="0" applyFont="1" applyFill="1" applyAlignment="1">
      <alignment horizontal="left" vertical="center"/>
    </xf>
    <xf numFmtId="0" fontId="12" fillId="0" borderId="0" xfId="0" applyFont="1" applyFill="1" applyBorder="1" applyAlignment="1">
      <alignment horizontal="left" vertical="top" wrapText="1"/>
    </xf>
    <xf numFmtId="0" fontId="10" fillId="2" borderId="0" xfId="0" applyFont="1" applyFill="1" applyAlignment="1">
      <alignment horizontal="left" vertical="center" wrapText="1"/>
    </xf>
    <xf numFmtId="0" fontId="0" fillId="5" borderId="15" xfId="0" applyFill="1" applyBorder="1"/>
    <xf numFmtId="0" fontId="10" fillId="2" borderId="0" xfId="0" applyFont="1" applyFill="1" applyAlignment="1">
      <alignment horizontal="right" vertical="top" wrapText="1"/>
    </xf>
    <xf numFmtId="14" fontId="10" fillId="2" borderId="0" xfId="0" applyNumberFormat="1" applyFont="1" applyFill="1" applyBorder="1" applyAlignment="1">
      <alignment horizontal="center" vertical="center" wrapText="1"/>
    </xf>
    <xf numFmtId="0" fontId="12" fillId="2" borderId="0" xfId="0" applyFont="1" applyFill="1" applyAlignment="1">
      <alignment horizontal="left" vertical="center" wrapText="1"/>
    </xf>
    <xf numFmtId="0" fontId="0" fillId="2" borderId="0" xfId="0" applyFill="1" applyAlignment="1">
      <alignment vertical="center"/>
    </xf>
    <xf numFmtId="0" fontId="12" fillId="2" borderId="0" xfId="0" applyFont="1" applyFill="1" applyBorder="1" applyAlignment="1">
      <alignment horizontal="left" vertical="center" wrapText="1"/>
    </xf>
    <xf numFmtId="0" fontId="10" fillId="2" borderId="0" xfId="0" quotePrefix="1" applyFont="1" applyFill="1" applyAlignment="1">
      <alignment horizontal="left" vertical="top" wrapText="1"/>
    </xf>
    <xf numFmtId="0" fontId="10" fillId="2" borderId="0" xfId="0" quotePrefix="1" applyFont="1" applyFill="1" applyAlignment="1">
      <alignment horizontal="left" vertical="center" wrapText="1"/>
    </xf>
    <xf numFmtId="0" fontId="12" fillId="2" borderId="0" xfId="0" applyFont="1" applyFill="1" applyAlignment="1">
      <alignment horizontal="left" wrapText="1"/>
    </xf>
    <xf numFmtId="0" fontId="14" fillId="2" borderId="0" xfId="0" applyFont="1" applyFill="1" applyAlignment="1">
      <alignment horizontal="center" vertical="center"/>
    </xf>
    <xf numFmtId="0" fontId="10" fillId="2" borderId="0" xfId="0" applyFont="1" applyFill="1" applyAlignment="1">
      <alignment vertical="top" wrapText="1"/>
    </xf>
    <xf numFmtId="0" fontId="10" fillId="2" borderId="19" xfId="0" applyFont="1" applyFill="1" applyBorder="1" applyAlignment="1">
      <alignment horizontal="left" vertical="top" wrapText="1"/>
    </xf>
    <xf numFmtId="0" fontId="14" fillId="2" borderId="0" xfId="0" applyFont="1" applyFill="1" applyBorder="1" applyAlignment="1">
      <alignment horizontal="left" vertical="top"/>
    </xf>
    <xf numFmtId="0" fontId="14" fillId="2" borderId="0" xfId="0" applyFont="1" applyFill="1" applyAlignment="1">
      <alignment horizontal="left" vertical="top"/>
    </xf>
    <xf numFmtId="0" fontId="19" fillId="2" borderId="0" xfId="0" applyFont="1" applyFill="1" applyAlignment="1">
      <alignment horizontal="left" vertical="top" wrapText="1"/>
    </xf>
    <xf numFmtId="0" fontId="20" fillId="0" borderId="0" xfId="0" applyFont="1" applyFill="1" applyBorder="1"/>
    <xf numFmtId="0" fontId="0" fillId="0" borderId="0" xfId="0" applyBorder="1"/>
    <xf numFmtId="0" fontId="6" fillId="3" borderId="0" xfId="0" applyFont="1" applyFill="1" applyBorder="1" applyAlignment="1">
      <alignment horizontal="left" vertical="top"/>
    </xf>
    <xf numFmtId="0" fontId="8" fillId="4" borderId="0" xfId="0" applyFont="1" applyFill="1" applyBorder="1"/>
    <xf numFmtId="0" fontId="6" fillId="0" borderId="0" xfId="0" applyFont="1" applyFill="1" applyBorder="1" applyAlignment="1">
      <alignment vertical="top"/>
    </xf>
    <xf numFmtId="0" fontId="3" fillId="2" borderId="21" xfId="0" applyFont="1" applyFill="1" applyBorder="1" applyAlignment="1">
      <alignment horizontal="center" vertical="top"/>
    </xf>
    <xf numFmtId="0" fontId="7" fillId="2" borderId="21" xfId="1" applyFill="1" applyBorder="1" applyAlignment="1">
      <alignment vertical="top" wrapText="1"/>
    </xf>
    <xf numFmtId="0" fontId="3" fillId="2" borderId="20" xfId="0" applyFont="1" applyFill="1" applyBorder="1" applyAlignment="1">
      <alignment horizontal="center" vertical="top"/>
    </xf>
    <xf numFmtId="0" fontId="7" fillId="2" borderId="20" xfId="1" applyFill="1" applyBorder="1" applyAlignment="1">
      <alignment horizontal="left" vertical="top"/>
    </xf>
    <xf numFmtId="0" fontId="7" fillId="2" borderId="21" xfId="1" applyFill="1" applyBorder="1" applyAlignment="1">
      <alignment horizontal="left" vertical="top"/>
    </xf>
    <xf numFmtId="0" fontId="7" fillId="2" borderId="20" xfId="1" applyFill="1" applyBorder="1" applyAlignment="1">
      <alignment vertical="top" wrapText="1"/>
    </xf>
    <xf numFmtId="0" fontId="6" fillId="2" borderId="0" xfId="0" applyFont="1" applyFill="1" applyBorder="1" applyAlignment="1">
      <alignment horizontal="left" vertical="top"/>
    </xf>
    <xf numFmtId="0" fontId="6" fillId="2" borderId="5" xfId="0" applyFont="1" applyFill="1" applyBorder="1" applyAlignment="1">
      <alignment horizontal="left" vertical="top"/>
    </xf>
    <xf numFmtId="0" fontId="6" fillId="2" borderId="1" xfId="0" applyFont="1" applyFill="1" applyBorder="1" applyAlignment="1">
      <alignment horizontal="left" vertical="top"/>
    </xf>
    <xf numFmtId="0" fontId="6" fillId="2" borderId="2" xfId="0" applyFont="1" applyFill="1" applyBorder="1" applyAlignment="1">
      <alignment horizontal="left" vertical="top"/>
    </xf>
    <xf numFmtId="0" fontId="0" fillId="0" borderId="2" xfId="0" applyFont="1" applyBorder="1"/>
    <xf numFmtId="0" fontId="19" fillId="2" borderId="0" xfId="0" applyFont="1" applyFill="1" applyBorder="1" applyAlignment="1">
      <alignment horizontal="left" vertical="top" wrapText="1"/>
    </xf>
    <xf numFmtId="0" fontId="6" fillId="3" borderId="0" xfId="0" applyFont="1" applyFill="1" applyBorder="1" applyAlignment="1">
      <alignment horizontal="left" vertical="top"/>
    </xf>
    <xf numFmtId="0" fontId="23" fillId="2" borderId="14" xfId="0" applyFont="1" applyFill="1" applyBorder="1" applyAlignment="1">
      <alignment horizontal="left" vertical="top" wrapText="1"/>
    </xf>
    <xf numFmtId="0" fontId="0" fillId="2" borderId="5" xfId="0" applyFont="1" applyFill="1" applyBorder="1"/>
    <xf numFmtId="0" fontId="0" fillId="0" borderId="6" xfId="0" applyFont="1" applyBorder="1"/>
    <xf numFmtId="0" fontId="0" fillId="0" borderId="7" xfId="0" applyFont="1" applyBorder="1"/>
    <xf numFmtId="0" fontId="0" fillId="2" borderId="8" xfId="0" applyFont="1" applyFill="1" applyBorder="1"/>
    <xf numFmtId="0" fontId="0" fillId="2" borderId="7" xfId="0" applyFont="1" applyFill="1" applyBorder="1"/>
    <xf numFmtId="0" fontId="0" fillId="0" borderId="8" xfId="0" applyFont="1" applyBorder="1"/>
    <xf numFmtId="0" fontId="0" fillId="0" borderId="0" xfId="0" applyFont="1"/>
    <xf numFmtId="0" fontId="0" fillId="7" borderId="0" xfId="0" applyFont="1" applyFill="1"/>
    <xf numFmtId="0" fontId="7" fillId="0" borderId="0" xfId="1" applyFont="1"/>
    <xf numFmtId="0" fontId="0" fillId="2" borderId="14" xfId="0" applyFont="1" applyFill="1" applyBorder="1" applyAlignment="1">
      <alignment horizontal="left" vertical="top" wrapText="1"/>
    </xf>
    <xf numFmtId="0" fontId="0" fillId="6" borderId="15" xfId="0" applyFill="1" applyBorder="1" applyAlignment="1">
      <alignment horizontal="left"/>
    </xf>
    <xf numFmtId="14" fontId="0" fillId="6" borderId="15" xfId="0" applyNumberFormat="1" applyFill="1" applyBorder="1"/>
    <xf numFmtId="0" fontId="12" fillId="0" borderId="0" xfId="0" applyFont="1" applyFill="1" applyAlignment="1">
      <alignment horizontal="left" vertical="top"/>
    </xf>
    <xf numFmtId="0" fontId="12" fillId="0" borderId="0" xfId="0" applyFont="1" applyFill="1" applyAlignment="1">
      <alignment horizontal="left" vertical="top" wrapText="1"/>
    </xf>
    <xf numFmtId="0" fontId="0" fillId="8" borderId="0" xfId="0" applyFill="1"/>
    <xf numFmtId="0" fontId="24" fillId="2" borderId="0" xfId="0" applyFont="1" applyFill="1" applyAlignment="1">
      <alignment horizontal="left" vertical="top" wrapText="1"/>
    </xf>
    <xf numFmtId="0" fontId="25" fillId="0" borderId="0" xfId="0" applyFont="1"/>
    <xf numFmtId="0" fontId="12" fillId="2" borderId="0" xfId="0" quotePrefix="1" applyFont="1" applyFill="1" applyAlignment="1">
      <alignment horizontal="right" vertical="top"/>
    </xf>
    <xf numFmtId="0" fontId="10" fillId="2" borderId="14" xfId="0" applyFont="1" applyFill="1" applyBorder="1" applyAlignment="1" applyProtection="1">
      <alignment horizontal="left" vertical="top" wrapText="1"/>
      <protection locked="0"/>
    </xf>
    <xf numFmtId="0" fontId="10" fillId="2" borderId="16" xfId="0" applyFont="1" applyFill="1" applyBorder="1" applyAlignment="1" applyProtection="1">
      <alignment horizontal="left" vertical="top" wrapText="1"/>
      <protection locked="0"/>
    </xf>
    <xf numFmtId="0" fontId="10" fillId="2" borderId="17" xfId="0" applyFont="1" applyFill="1" applyBorder="1" applyAlignment="1" applyProtection="1">
      <alignment horizontal="left" vertical="top" wrapText="1"/>
      <protection locked="0"/>
    </xf>
    <xf numFmtId="0" fontId="10" fillId="2" borderId="18" xfId="0" applyFont="1" applyFill="1" applyBorder="1" applyAlignment="1" applyProtection="1">
      <alignment horizontal="left" vertical="top" wrapText="1"/>
      <protection locked="0"/>
    </xf>
    <xf numFmtId="16" fontId="10" fillId="2" borderId="14" xfId="0" applyNumberFormat="1" applyFont="1" applyFill="1" applyBorder="1" applyAlignment="1" applyProtection="1">
      <alignment horizontal="left" vertical="center" wrapText="1"/>
      <protection locked="0"/>
    </xf>
    <xf numFmtId="0" fontId="1" fillId="2" borderId="0" xfId="0" applyFont="1" applyFill="1" applyAlignment="1">
      <alignment horizontal="left" vertical="top" wrapText="1"/>
    </xf>
    <xf numFmtId="0" fontId="21" fillId="2" borderId="0" xfId="0" applyFont="1" applyFill="1" applyAlignment="1">
      <alignment horizontal="left" vertical="top" wrapText="1"/>
    </xf>
    <xf numFmtId="0" fontId="6" fillId="3" borderId="0" xfId="0" applyFont="1" applyFill="1" applyBorder="1" applyAlignment="1">
      <alignment horizontal="left" vertical="top"/>
    </xf>
    <xf numFmtId="0" fontId="6" fillId="3" borderId="3" xfId="0" applyFont="1" applyFill="1" applyBorder="1" applyAlignment="1">
      <alignment horizontal="left" vertical="top"/>
    </xf>
    <xf numFmtId="0" fontId="6" fillId="3" borderId="1" xfId="0" applyFont="1" applyFill="1" applyBorder="1" applyAlignment="1">
      <alignment horizontal="left" vertical="top"/>
    </xf>
    <xf numFmtId="0" fontId="6" fillId="3" borderId="4" xfId="0" applyFont="1" applyFill="1" applyBorder="1" applyAlignment="1">
      <alignment horizontal="left" vertical="top"/>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cellXfs>
  <cellStyles count="2">
    <cellStyle name="Hyperlink" xfId="1" builtinId="8"/>
    <cellStyle name="Normal" xfId="0" builtinId="0"/>
  </cellStyles>
  <dxfs count="5">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solid">
          <fgColor indexed="64"/>
          <bgColor rgb="FFFFFFFF"/>
        </patternFill>
      </fill>
      <alignment horizontal="left"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2D2166"/>
        </patternFill>
      </fill>
      <alignment horizontal="left" vertical="center" textRotation="0" wrapText="1" indent="1" justifyLastLine="0" shrinkToFit="0" readingOrder="0"/>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BDBDFF"/>
      <color rgb="FF9999FF"/>
      <color rgb="FF9CD4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ctrlProps/ctrlProp1.xml><?xml version="1.0" encoding="utf-8"?>
<formControlPr xmlns="http://schemas.microsoft.com/office/spreadsheetml/2009/9/main" objectType="Drop" dropStyle="combo" dx="25" fmlaLink="Verzamelsheet!$G$4" fmlaRange="List2" noThreeD="1" sel="1" val="0"/>
</file>

<file path=xl/ctrlProps/ctrlProp10.xml><?xml version="1.0" encoding="utf-8"?>
<formControlPr xmlns="http://schemas.microsoft.com/office/spreadsheetml/2009/9/main" objectType="Drop" dropStyle="combo" dx="25" fmlaLink="Verzamelsheet!$G$21" fmlaRange="List2" noThreeD="1" sel="1" val="0"/>
</file>

<file path=xl/ctrlProps/ctrlProp11.xml><?xml version="1.0" encoding="utf-8"?>
<formControlPr xmlns="http://schemas.microsoft.com/office/spreadsheetml/2009/9/main" objectType="Drop" dropStyle="combo" dx="25" fmlaLink="Verzamelsheet!$G$22" fmlaRange="List2" noThreeD="1" sel="1" val="0"/>
</file>

<file path=xl/ctrlProps/ctrlProp12.xml><?xml version="1.0" encoding="utf-8"?>
<formControlPr xmlns="http://schemas.microsoft.com/office/spreadsheetml/2009/9/main" objectType="Drop" dropStyle="combo" dx="25" fmlaLink="Verzamelsheet!$G$23" fmlaRange="List2" noThreeD="1" sel="1" val="0"/>
</file>

<file path=xl/ctrlProps/ctrlProp13.xml><?xml version="1.0" encoding="utf-8"?>
<formControlPr xmlns="http://schemas.microsoft.com/office/spreadsheetml/2009/9/main" objectType="Drop" dropStyle="combo" dx="25" fmlaLink="Verzamelsheet!$G$24" fmlaRange="List2" noThreeD="1" sel="1" val="0"/>
</file>

<file path=xl/ctrlProps/ctrlProp14.xml><?xml version="1.0" encoding="utf-8"?>
<formControlPr xmlns="http://schemas.microsoft.com/office/spreadsheetml/2009/9/main" objectType="Drop" dropStyle="combo" dx="25" fmlaLink="Verzamelsheet!$H$14" fmlaRange="List8" noThreeD="1" sel="1" val="0"/>
</file>

<file path=xl/ctrlProps/ctrlProp15.xml><?xml version="1.0" encoding="utf-8"?>
<formControlPr xmlns="http://schemas.microsoft.com/office/spreadsheetml/2009/9/main" objectType="Drop" dropStyle="combo" dx="25" fmlaLink="Verzamelsheet!$H$15" fmlaRange="List8" noThreeD="1" sel="1" val="0"/>
</file>

<file path=xl/ctrlProps/ctrlProp16.xml><?xml version="1.0" encoding="utf-8"?>
<formControlPr xmlns="http://schemas.microsoft.com/office/spreadsheetml/2009/9/main" objectType="Drop" dropStyle="combo" dx="25" fmlaLink="Verzamelsheet!$H$16" fmlaRange="List8" noThreeD="1" sel="1" val="0"/>
</file>

<file path=xl/ctrlProps/ctrlProp17.xml><?xml version="1.0" encoding="utf-8"?>
<formControlPr xmlns="http://schemas.microsoft.com/office/spreadsheetml/2009/9/main" objectType="Drop" dropStyle="combo" dx="25" fmlaLink="Verzamelsheet!$H$17" fmlaRange="List8" noThreeD="1" sel="1" val="0"/>
</file>

<file path=xl/ctrlProps/ctrlProp18.xml><?xml version="1.0" encoding="utf-8"?>
<formControlPr xmlns="http://schemas.microsoft.com/office/spreadsheetml/2009/9/main" objectType="Drop" dropStyle="combo" dx="25" fmlaLink="Verzamelsheet!$H$18" fmlaRange="List8" noThreeD="1" sel="1" val="0"/>
</file>

<file path=xl/ctrlProps/ctrlProp19.xml><?xml version="1.0" encoding="utf-8"?>
<formControlPr xmlns="http://schemas.microsoft.com/office/spreadsheetml/2009/9/main" objectType="Drop" dropStyle="combo" dx="25" fmlaLink="Verzamelsheet!$H$19" fmlaRange="List8" noThreeD="1" sel="1" val="0"/>
</file>

<file path=xl/ctrlProps/ctrlProp2.xml><?xml version="1.0" encoding="utf-8"?>
<formControlPr xmlns="http://schemas.microsoft.com/office/spreadsheetml/2009/9/main" objectType="Drop" dropStyle="combo" dx="25" fmlaLink="Verzamelsheet!$G$3" fmlaRange="list1" noThreeD="1" sel="1" val="0"/>
</file>

<file path=xl/ctrlProps/ctrlProp20.xml><?xml version="1.0" encoding="utf-8"?>
<formControlPr xmlns="http://schemas.microsoft.com/office/spreadsheetml/2009/9/main" objectType="Drop" dropStyle="combo" dx="25" fmlaLink="Verzamelsheet!$H$20" fmlaRange="List8" noThreeD="1" sel="1" val="0"/>
</file>

<file path=xl/ctrlProps/ctrlProp21.xml><?xml version="1.0" encoding="utf-8"?>
<formControlPr xmlns="http://schemas.microsoft.com/office/spreadsheetml/2009/9/main" objectType="Drop" dropStyle="combo" dx="25" fmlaLink="Verzamelsheet!$H$21" fmlaRange="List8" noThreeD="1" sel="1" val="0"/>
</file>

<file path=xl/ctrlProps/ctrlProp22.xml><?xml version="1.0" encoding="utf-8"?>
<formControlPr xmlns="http://schemas.microsoft.com/office/spreadsheetml/2009/9/main" objectType="Drop" dropStyle="combo" dx="25" fmlaLink="Verzamelsheet!$H$22" fmlaRange="List8" noThreeD="1" sel="1" val="0"/>
</file>

<file path=xl/ctrlProps/ctrlProp23.xml><?xml version="1.0" encoding="utf-8"?>
<formControlPr xmlns="http://schemas.microsoft.com/office/spreadsheetml/2009/9/main" objectType="Drop" dropStyle="combo" dx="25" fmlaLink="Verzamelsheet!$H$23" fmlaRange="List8" noThreeD="1" sel="1" val="0"/>
</file>

<file path=xl/ctrlProps/ctrlProp24.xml><?xml version="1.0" encoding="utf-8"?>
<formControlPr xmlns="http://schemas.microsoft.com/office/spreadsheetml/2009/9/main" objectType="Drop" dropStyle="combo" dx="25" fmlaLink="Verzamelsheet!$H$24" fmlaRange="List8" noThreeD="1" sel="1" val="0"/>
</file>

<file path=xl/ctrlProps/ctrlProp25.xml><?xml version="1.0" encoding="utf-8"?>
<formControlPr xmlns="http://schemas.microsoft.com/office/spreadsheetml/2009/9/main" objectType="Drop" dropStyle="combo" dx="25" fmlaLink="Verzamelsheet!$G$26" fmlaRange="List2" noThreeD="1" sel="1" val="0"/>
</file>

<file path=xl/ctrlProps/ctrlProp26.xml><?xml version="1.0" encoding="utf-8"?>
<formControlPr xmlns="http://schemas.microsoft.com/office/spreadsheetml/2009/9/main" objectType="Drop" dropStyle="combo" dx="25" fmlaLink="Verzamelsheet!$G$27" fmlaRange="List2" noThreeD="1" sel="1" val="0"/>
</file>

<file path=xl/ctrlProps/ctrlProp27.xml><?xml version="1.0" encoding="utf-8"?>
<formControlPr xmlns="http://schemas.microsoft.com/office/spreadsheetml/2009/9/main" objectType="Drop" dropStyle="combo" dx="25" fmlaLink="Verzamelsheet!$G$30" fmlaRange="List2" noThreeD="1" sel="1" val="0"/>
</file>

<file path=xl/ctrlProps/ctrlProp28.xml><?xml version="1.0" encoding="utf-8"?>
<formControlPr xmlns="http://schemas.microsoft.com/office/spreadsheetml/2009/9/main" objectType="Drop" dropStyle="combo" dx="25" fmlaLink="Verzamelsheet!$G$31" fmlaRange="List2" noThreeD="1" sel="1" val="0"/>
</file>

<file path=xl/ctrlProps/ctrlProp29.xml><?xml version="1.0" encoding="utf-8"?>
<formControlPr xmlns="http://schemas.microsoft.com/office/spreadsheetml/2009/9/main" objectType="Drop" dropStyle="combo" dx="25" fmlaLink="Verzamelsheet!$G$36" fmlaRange="List2" noThreeD="1" sel="1" val="0"/>
</file>

<file path=xl/ctrlProps/ctrlProp3.xml><?xml version="1.0" encoding="utf-8"?>
<formControlPr xmlns="http://schemas.microsoft.com/office/spreadsheetml/2009/9/main" objectType="Drop" dropStyle="combo" dx="25" fmlaLink="Verzamelsheet!$G$14" fmlaRange="List2" noThreeD="1" sel="1" val="0"/>
</file>

<file path=xl/ctrlProps/ctrlProp30.xml><?xml version="1.0" encoding="utf-8"?>
<formControlPr xmlns="http://schemas.microsoft.com/office/spreadsheetml/2009/9/main" objectType="Drop" dropStyle="combo" dx="25" fmlaLink="Verzamelsheet!$G$37" fmlaRange="List7" noThreeD="1" sel="1" val="0"/>
</file>

<file path=xl/ctrlProps/ctrlProp31.xml><?xml version="1.0" encoding="utf-8"?>
<formControlPr xmlns="http://schemas.microsoft.com/office/spreadsheetml/2009/9/main" objectType="Drop" dropStyle="combo" dx="25" fmlaLink="Verzamelsheet!$G$46" fmlaRange="List4" noThreeD="1" sel="1" val="0"/>
</file>

<file path=xl/ctrlProps/ctrlProp32.xml><?xml version="1.0" encoding="utf-8"?>
<formControlPr xmlns="http://schemas.microsoft.com/office/spreadsheetml/2009/9/main" objectType="Drop" dropStyle="combo" dx="25" fmlaLink="Verzamelsheet!$G$52" fmlaRange="List2" noThreeD="1" sel="1" val="0"/>
</file>

<file path=xl/ctrlProps/ctrlProp33.xml><?xml version="1.0" encoding="utf-8"?>
<formControlPr xmlns="http://schemas.microsoft.com/office/spreadsheetml/2009/9/main" objectType="CheckBox" fmlaLink="Verzamelsheet!$G$56" lockText="1" noThreeD="1"/>
</file>

<file path=xl/ctrlProps/ctrlProp34.xml><?xml version="1.0" encoding="utf-8"?>
<formControlPr xmlns="http://schemas.microsoft.com/office/spreadsheetml/2009/9/main" objectType="CheckBox" fmlaLink="Verzamelsheet!$G$57" lockText="1" noThreeD="1"/>
</file>

<file path=xl/ctrlProps/ctrlProp35.xml><?xml version="1.0" encoding="utf-8"?>
<formControlPr xmlns="http://schemas.microsoft.com/office/spreadsheetml/2009/9/main" objectType="CheckBox" fmlaLink="Verzamelsheet!$G$60" lockText="1" noThreeD="1"/>
</file>

<file path=xl/ctrlProps/ctrlProp36.xml><?xml version="1.0" encoding="utf-8"?>
<formControlPr xmlns="http://schemas.microsoft.com/office/spreadsheetml/2009/9/main" objectType="Drop" dropStyle="combo" dx="25" fmlaLink="Verzamelsheet!$G$62" fmlaRange="List2" noThreeD="1" sel="1" val="0"/>
</file>

<file path=xl/ctrlProps/ctrlProp37.xml><?xml version="1.0" encoding="utf-8"?>
<formControlPr xmlns="http://schemas.microsoft.com/office/spreadsheetml/2009/9/main" objectType="Drop" dropStyle="combo" dx="25" fmlaLink="Verzamelsheet!$G$63" fmlaRange="List2" noThreeD="1" sel="1" val="0"/>
</file>

<file path=xl/ctrlProps/ctrlProp38.xml><?xml version="1.0" encoding="utf-8"?>
<formControlPr xmlns="http://schemas.microsoft.com/office/spreadsheetml/2009/9/main" objectType="Drop" dropStyle="combo" dx="25" fmlaLink="Verzamelsheet!$G$64" fmlaRange="List5" noThreeD="1" sel="1" val="0"/>
</file>

<file path=xl/ctrlProps/ctrlProp39.xml><?xml version="1.0" encoding="utf-8"?>
<formControlPr xmlns="http://schemas.microsoft.com/office/spreadsheetml/2009/9/main" objectType="Drop" dropStyle="combo" dx="25" fmlaLink="Verzamelsheet!$G$66" fmlaRange="List2" noThreeD="1" sel="1" val="0"/>
</file>

<file path=xl/ctrlProps/ctrlProp4.xml><?xml version="1.0" encoding="utf-8"?>
<formControlPr xmlns="http://schemas.microsoft.com/office/spreadsheetml/2009/9/main" objectType="Drop" dropStyle="combo" dx="25" fmlaLink="Verzamelsheet!$G$15" fmlaRange="List2" noThreeD="1" sel="1" val="0"/>
</file>

<file path=xl/ctrlProps/ctrlProp40.xml><?xml version="1.0" encoding="utf-8"?>
<formControlPr xmlns="http://schemas.microsoft.com/office/spreadsheetml/2009/9/main" objectType="CheckBox" fmlaLink="Verzamelsheet!$G$58" lockText="1" noThreeD="1"/>
</file>

<file path=xl/ctrlProps/ctrlProp41.xml><?xml version="1.0" encoding="utf-8"?>
<formControlPr xmlns="http://schemas.microsoft.com/office/spreadsheetml/2009/9/main" objectType="CheckBox" fmlaLink="Verzamelsheet!$G$59" lockText="1" noThreeD="1"/>
</file>

<file path=xl/ctrlProps/ctrlProp42.xml><?xml version="1.0" encoding="utf-8"?>
<formControlPr xmlns="http://schemas.microsoft.com/office/spreadsheetml/2009/9/main" objectType="Drop" dropStyle="combo" dx="25" fmlaLink="Verzamelsheet!$G$67" fmlaRange="List2" noThreeD="1" sel="1" val="0"/>
</file>

<file path=xl/ctrlProps/ctrlProp43.xml><?xml version="1.0" encoding="utf-8"?>
<formControlPr xmlns="http://schemas.microsoft.com/office/spreadsheetml/2009/9/main" objectType="Drop" dropStyle="combo" dx="25" fmlaLink="Verzamelsheet!$G$68" fmlaRange="List6" noThreeD="1" sel="1" val="0"/>
</file>

<file path=xl/ctrlProps/ctrlProp44.xml><?xml version="1.0" encoding="utf-8"?>
<formControlPr xmlns="http://schemas.microsoft.com/office/spreadsheetml/2009/9/main" objectType="Drop" dropStyle="combo" dx="25" fmlaLink="Verzamelsheet!$G$69" fmlaRange="List2" noThreeD="1" sel="1" val="0"/>
</file>

<file path=xl/ctrlProps/ctrlProp45.xml><?xml version="1.0" encoding="utf-8"?>
<formControlPr xmlns="http://schemas.microsoft.com/office/spreadsheetml/2009/9/main" objectType="Drop" dropStyle="combo" dx="25" fmlaLink="Verzamelsheet!$G$76" fmlaRange="List2" noThreeD="1" sel="1" val="0"/>
</file>

<file path=xl/ctrlProps/ctrlProp46.xml><?xml version="1.0" encoding="utf-8"?>
<formControlPr xmlns="http://schemas.microsoft.com/office/spreadsheetml/2009/9/main" objectType="CheckBox" fmlaLink="Verzamelsheet!$G$77" lockText="1" noThreeD="1"/>
</file>

<file path=xl/ctrlProps/ctrlProp47.xml><?xml version="1.0" encoding="utf-8"?>
<formControlPr xmlns="http://schemas.microsoft.com/office/spreadsheetml/2009/9/main" objectType="CheckBox" fmlaLink="Verzamelsheet!$G$78" lockText="1" noThreeD="1"/>
</file>

<file path=xl/ctrlProps/ctrlProp48.xml><?xml version="1.0" encoding="utf-8"?>
<formControlPr xmlns="http://schemas.microsoft.com/office/spreadsheetml/2009/9/main" objectType="CheckBox" fmlaLink="Verzamelsheet!$G$79" lockText="1" noThreeD="1"/>
</file>

<file path=xl/ctrlProps/ctrlProp49.xml><?xml version="1.0" encoding="utf-8"?>
<formControlPr xmlns="http://schemas.microsoft.com/office/spreadsheetml/2009/9/main" objectType="CheckBox" fmlaLink="Verzamelsheet!$G$80" lockText="1" noThreeD="1"/>
</file>

<file path=xl/ctrlProps/ctrlProp5.xml><?xml version="1.0" encoding="utf-8"?>
<formControlPr xmlns="http://schemas.microsoft.com/office/spreadsheetml/2009/9/main" objectType="Drop" dropStyle="combo" dx="25" fmlaLink="Verzamelsheet!$G$16" fmlaRange="List2" noThreeD="1" sel="1" val="0"/>
</file>

<file path=xl/ctrlProps/ctrlProp50.xml><?xml version="1.0" encoding="utf-8"?>
<formControlPr xmlns="http://schemas.microsoft.com/office/spreadsheetml/2009/9/main" objectType="CheckBox" fmlaLink="Verzamelsheet!$G$81" lockText="1" noThreeD="1"/>
</file>

<file path=xl/ctrlProps/ctrlProp51.xml><?xml version="1.0" encoding="utf-8"?>
<formControlPr xmlns="http://schemas.microsoft.com/office/spreadsheetml/2009/9/main" objectType="CheckBox" fmlaLink="Verzamelsheet!$G$82" lockText="1" noThreeD="1"/>
</file>

<file path=xl/ctrlProps/ctrlProp52.xml><?xml version="1.0" encoding="utf-8"?>
<formControlPr xmlns="http://schemas.microsoft.com/office/spreadsheetml/2009/9/main" objectType="CheckBox" fmlaLink="Verzamelsheet!$G$86" lockText="1" noThreeD="1"/>
</file>

<file path=xl/ctrlProps/ctrlProp53.xml><?xml version="1.0" encoding="utf-8"?>
<formControlPr xmlns="http://schemas.microsoft.com/office/spreadsheetml/2009/9/main" objectType="CheckBox" fmlaLink="Verzamelsheet!$G$88" lockText="1" noThreeD="1"/>
</file>

<file path=xl/ctrlProps/ctrlProp54.xml><?xml version="1.0" encoding="utf-8"?>
<formControlPr xmlns="http://schemas.microsoft.com/office/spreadsheetml/2009/9/main" objectType="CheckBox" fmlaLink="Verzamelsheet!$G$89" lockText="1" noThreeD="1"/>
</file>

<file path=xl/ctrlProps/ctrlProp55.xml><?xml version="1.0" encoding="utf-8"?>
<formControlPr xmlns="http://schemas.microsoft.com/office/spreadsheetml/2009/9/main" objectType="CheckBox" fmlaLink="Verzamelsheet!$G$90" lockText="1" noThreeD="1"/>
</file>

<file path=xl/ctrlProps/ctrlProp56.xml><?xml version="1.0" encoding="utf-8"?>
<formControlPr xmlns="http://schemas.microsoft.com/office/spreadsheetml/2009/9/main" objectType="CheckBox" fmlaLink="Verzamelsheet!$G$91" lockText="1" noThreeD="1"/>
</file>

<file path=xl/ctrlProps/ctrlProp57.xml><?xml version="1.0" encoding="utf-8"?>
<formControlPr xmlns="http://schemas.microsoft.com/office/spreadsheetml/2009/9/main" objectType="CheckBox" fmlaLink="Verzamelsheet!$G$92" lockText="1" noThreeD="1"/>
</file>

<file path=xl/ctrlProps/ctrlProp58.xml><?xml version="1.0" encoding="utf-8"?>
<formControlPr xmlns="http://schemas.microsoft.com/office/spreadsheetml/2009/9/main" objectType="CheckBox" fmlaLink="Verzamelsheet!$G$83" lockText="1" noThreeD="1"/>
</file>

<file path=xl/ctrlProps/ctrlProp59.xml><?xml version="1.0" encoding="utf-8"?>
<formControlPr xmlns="http://schemas.microsoft.com/office/spreadsheetml/2009/9/main" objectType="CheckBox" fmlaLink="Verzamelsheet!$G$84" lockText="1" noThreeD="1"/>
</file>

<file path=xl/ctrlProps/ctrlProp6.xml><?xml version="1.0" encoding="utf-8"?>
<formControlPr xmlns="http://schemas.microsoft.com/office/spreadsheetml/2009/9/main" objectType="Drop" dropStyle="combo" dx="25" fmlaLink="Verzamelsheet!$G$17" fmlaRange="List2" noThreeD="1" sel="1" val="0"/>
</file>

<file path=xl/ctrlProps/ctrlProp60.xml><?xml version="1.0" encoding="utf-8"?>
<formControlPr xmlns="http://schemas.microsoft.com/office/spreadsheetml/2009/9/main" objectType="CheckBox" fmlaLink="Verzamelsheet!$G$85" lockText="1" noThreeD="1"/>
</file>

<file path=xl/ctrlProps/ctrlProp61.xml><?xml version="1.0" encoding="utf-8"?>
<formControlPr xmlns="http://schemas.microsoft.com/office/spreadsheetml/2009/9/main" objectType="Drop" dropStyle="combo" dx="25" fmlaLink="Verzamelsheet!$G$94" fmlaRange="List2" noThreeD="1" sel="1" val="0"/>
</file>

<file path=xl/ctrlProps/ctrlProp7.xml><?xml version="1.0" encoding="utf-8"?>
<formControlPr xmlns="http://schemas.microsoft.com/office/spreadsheetml/2009/9/main" objectType="Drop" dropStyle="combo" dx="25" fmlaLink="Verzamelsheet!$G$18" fmlaRange="List2" noThreeD="1" sel="1" val="0"/>
</file>

<file path=xl/ctrlProps/ctrlProp8.xml><?xml version="1.0" encoding="utf-8"?>
<formControlPr xmlns="http://schemas.microsoft.com/office/spreadsheetml/2009/9/main" objectType="Drop" dropStyle="combo" dx="25" fmlaLink="Verzamelsheet!$G$19" fmlaRange="List2" noThreeD="1" sel="1" val="0"/>
</file>

<file path=xl/ctrlProps/ctrlProp9.xml><?xml version="1.0" encoding="utf-8"?>
<formControlPr xmlns="http://schemas.microsoft.com/office/spreadsheetml/2009/9/main" objectType="Drop" dropStyle="combo" dx="25" fmlaLink="Verzamelsheet!$G$20" fmlaRange="List2"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7334250</xdr:colOff>
      <xdr:row>0</xdr:row>
      <xdr:rowOff>23812</xdr:rowOff>
    </xdr:from>
    <xdr:to>
      <xdr:col>1</xdr:col>
      <xdr:colOff>8572</xdr:colOff>
      <xdr:row>0</xdr:row>
      <xdr:rowOff>629920</xdr:rowOff>
    </xdr:to>
    <xdr:pic>
      <xdr:nvPicPr>
        <xdr:cNvPr id="2" name="Afbeelding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0" y="23812"/>
          <a:ext cx="1699260" cy="606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50800</xdr:rowOff>
        </xdr:from>
        <xdr:to>
          <xdr:col>1</xdr:col>
          <xdr:colOff>2089150</xdr:colOff>
          <xdr:row>16</xdr:row>
          <xdr:rowOff>76200</xdr:rowOff>
        </xdr:to>
        <xdr:sp macro="" textlink="">
          <xdr:nvSpPr>
            <xdr:cNvPr id="4104" name="Drop Down 8" hidden="1">
              <a:extLst>
                <a:ext uri="{63B3BB69-23CF-44E3-9099-C40C66FF867C}">
                  <a14:compatExt spid="_x0000_s4104"/>
                </a:ext>
                <a:ext uri="{FF2B5EF4-FFF2-40B4-BE49-F238E27FC236}">
                  <a16:creationId xmlns="" xmlns:a16="http://schemas.microsoft.com/office/drawing/2014/main" id="{00000000-0008-0000-05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9</xdr:row>
          <xdr:rowOff>50800</xdr:rowOff>
        </xdr:from>
        <xdr:to>
          <xdr:col>1</xdr:col>
          <xdr:colOff>2070100</xdr:colOff>
          <xdr:row>10</xdr:row>
          <xdr:rowOff>69850</xdr:rowOff>
        </xdr:to>
        <xdr:sp macro="" textlink="">
          <xdr:nvSpPr>
            <xdr:cNvPr id="4105" name="Drop Down 9" hidden="1">
              <a:extLst>
                <a:ext uri="{63B3BB69-23CF-44E3-9099-C40C66FF867C}">
                  <a14:compatExt spid="_x0000_s4105"/>
                </a:ext>
                <a:ext uri="{FF2B5EF4-FFF2-40B4-BE49-F238E27FC236}">
                  <a16:creationId xmlns="" xmlns:a16="http://schemas.microsoft.com/office/drawing/2014/main" id="{00000000-0008-0000-05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241300</xdr:colOff>
          <xdr:row>27</xdr:row>
          <xdr:rowOff>215900</xdr:rowOff>
        </xdr:from>
        <xdr:to>
          <xdr:col>3</xdr:col>
          <xdr:colOff>952500</xdr:colOff>
          <xdr:row>28</xdr:row>
          <xdr:rowOff>146050</xdr:rowOff>
        </xdr:to>
        <xdr:sp macro="" textlink="">
          <xdr:nvSpPr>
            <xdr:cNvPr id="8208" name="Drop Down 16" hidden="1">
              <a:extLst>
                <a:ext uri="{63B3BB69-23CF-44E3-9099-C40C66FF867C}">
                  <a14:compatExt spid="_x0000_s8208"/>
                </a:ext>
                <a:ext uri="{FF2B5EF4-FFF2-40B4-BE49-F238E27FC236}">
                  <a16:creationId xmlns="" xmlns:a16="http://schemas.microsoft.com/office/drawing/2014/main" id="{00000000-0008-0000-06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28</xdr:row>
          <xdr:rowOff>222250</xdr:rowOff>
        </xdr:from>
        <xdr:to>
          <xdr:col>3</xdr:col>
          <xdr:colOff>952500</xdr:colOff>
          <xdr:row>29</xdr:row>
          <xdr:rowOff>158750</xdr:rowOff>
        </xdr:to>
        <xdr:sp macro="" textlink="">
          <xdr:nvSpPr>
            <xdr:cNvPr id="8209" name="Drop Down 17" hidden="1">
              <a:extLst>
                <a:ext uri="{63B3BB69-23CF-44E3-9099-C40C66FF867C}">
                  <a14:compatExt spid="_x0000_s8209"/>
                </a:ext>
                <a:ext uri="{FF2B5EF4-FFF2-40B4-BE49-F238E27FC236}">
                  <a16:creationId xmlns="" xmlns:a16="http://schemas.microsoft.com/office/drawing/2014/main" id="{00000000-0008-0000-06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29</xdr:row>
          <xdr:rowOff>228600</xdr:rowOff>
        </xdr:from>
        <xdr:to>
          <xdr:col>3</xdr:col>
          <xdr:colOff>952500</xdr:colOff>
          <xdr:row>30</xdr:row>
          <xdr:rowOff>165100</xdr:rowOff>
        </xdr:to>
        <xdr:sp macro="" textlink="">
          <xdr:nvSpPr>
            <xdr:cNvPr id="8210" name="Drop Down 18" hidden="1">
              <a:extLst>
                <a:ext uri="{63B3BB69-23CF-44E3-9099-C40C66FF867C}">
                  <a14:compatExt spid="_x0000_s8210"/>
                </a:ext>
                <a:ext uri="{FF2B5EF4-FFF2-40B4-BE49-F238E27FC236}">
                  <a16:creationId xmlns="" xmlns:a16="http://schemas.microsoft.com/office/drawing/2014/main" id="{00000000-0008-0000-06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30</xdr:row>
          <xdr:rowOff>234950</xdr:rowOff>
        </xdr:from>
        <xdr:to>
          <xdr:col>3</xdr:col>
          <xdr:colOff>952500</xdr:colOff>
          <xdr:row>31</xdr:row>
          <xdr:rowOff>177800</xdr:rowOff>
        </xdr:to>
        <xdr:sp macro="" textlink="">
          <xdr:nvSpPr>
            <xdr:cNvPr id="8211" name="Drop Down 19" hidden="1">
              <a:extLst>
                <a:ext uri="{63B3BB69-23CF-44E3-9099-C40C66FF867C}">
                  <a14:compatExt spid="_x0000_s8211"/>
                </a:ext>
                <a:ext uri="{FF2B5EF4-FFF2-40B4-BE49-F238E27FC236}">
                  <a16:creationId xmlns="" xmlns:a16="http://schemas.microsoft.com/office/drawing/2014/main" id="{00000000-0008-0000-06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33</xdr:row>
          <xdr:rowOff>139700</xdr:rowOff>
        </xdr:from>
        <xdr:to>
          <xdr:col>3</xdr:col>
          <xdr:colOff>965200</xdr:colOff>
          <xdr:row>34</xdr:row>
          <xdr:rowOff>127000</xdr:rowOff>
        </xdr:to>
        <xdr:sp macro="" textlink="">
          <xdr:nvSpPr>
            <xdr:cNvPr id="8212" name="Drop Down 20" hidden="1">
              <a:extLst>
                <a:ext uri="{63B3BB69-23CF-44E3-9099-C40C66FF867C}">
                  <a14:compatExt spid="_x0000_s8212"/>
                </a:ext>
                <a:ext uri="{FF2B5EF4-FFF2-40B4-BE49-F238E27FC236}">
                  <a16:creationId xmlns="" xmlns:a16="http://schemas.microsoft.com/office/drawing/2014/main" id="{00000000-0008-0000-06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34</xdr:row>
          <xdr:rowOff>215900</xdr:rowOff>
        </xdr:from>
        <xdr:to>
          <xdr:col>3</xdr:col>
          <xdr:colOff>965200</xdr:colOff>
          <xdr:row>35</xdr:row>
          <xdr:rowOff>146050</xdr:rowOff>
        </xdr:to>
        <xdr:sp macro="" textlink="">
          <xdr:nvSpPr>
            <xdr:cNvPr id="8213" name="Drop Down 21" hidden="1">
              <a:extLst>
                <a:ext uri="{63B3BB69-23CF-44E3-9099-C40C66FF867C}">
                  <a14:compatExt spid="_x0000_s8213"/>
                </a:ext>
                <a:ext uri="{FF2B5EF4-FFF2-40B4-BE49-F238E27FC236}">
                  <a16:creationId xmlns="" xmlns:a16="http://schemas.microsoft.com/office/drawing/2014/main" id="{00000000-0008-0000-06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222250</xdr:rowOff>
        </xdr:from>
        <xdr:to>
          <xdr:col>3</xdr:col>
          <xdr:colOff>958850</xdr:colOff>
          <xdr:row>36</xdr:row>
          <xdr:rowOff>146050</xdr:rowOff>
        </xdr:to>
        <xdr:sp macro="" textlink="">
          <xdr:nvSpPr>
            <xdr:cNvPr id="8214" name="Drop Down 22" hidden="1">
              <a:extLst>
                <a:ext uri="{63B3BB69-23CF-44E3-9099-C40C66FF867C}">
                  <a14:compatExt spid="_x0000_s8214"/>
                </a:ext>
                <a:ext uri="{FF2B5EF4-FFF2-40B4-BE49-F238E27FC236}">
                  <a16:creationId xmlns="" xmlns:a16="http://schemas.microsoft.com/office/drawing/2014/main" id="{00000000-0008-0000-06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36</xdr:row>
          <xdr:rowOff>203200</xdr:rowOff>
        </xdr:from>
        <xdr:to>
          <xdr:col>3</xdr:col>
          <xdr:colOff>958850</xdr:colOff>
          <xdr:row>37</xdr:row>
          <xdr:rowOff>139700</xdr:rowOff>
        </xdr:to>
        <xdr:sp macro="" textlink="">
          <xdr:nvSpPr>
            <xdr:cNvPr id="8215" name="Drop Down 23" hidden="1">
              <a:extLst>
                <a:ext uri="{63B3BB69-23CF-44E3-9099-C40C66FF867C}">
                  <a14:compatExt spid="_x0000_s8215"/>
                </a:ext>
                <a:ext uri="{FF2B5EF4-FFF2-40B4-BE49-F238E27FC236}">
                  <a16:creationId xmlns="" xmlns:a16="http://schemas.microsoft.com/office/drawing/2014/main" id="{00000000-0008-0000-06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37</xdr:row>
          <xdr:rowOff>203200</xdr:rowOff>
        </xdr:from>
        <xdr:to>
          <xdr:col>3</xdr:col>
          <xdr:colOff>965200</xdr:colOff>
          <xdr:row>38</xdr:row>
          <xdr:rowOff>146050</xdr:rowOff>
        </xdr:to>
        <xdr:sp macro="" textlink="">
          <xdr:nvSpPr>
            <xdr:cNvPr id="8216" name="Drop Down 24" hidden="1">
              <a:extLst>
                <a:ext uri="{63B3BB69-23CF-44E3-9099-C40C66FF867C}">
                  <a14:compatExt spid="_x0000_s8216"/>
                </a:ext>
                <a:ext uri="{FF2B5EF4-FFF2-40B4-BE49-F238E27FC236}">
                  <a16:creationId xmlns="" xmlns:a16="http://schemas.microsoft.com/office/drawing/2014/main" id="{00000000-0008-0000-06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38</xdr:row>
          <xdr:rowOff>215900</xdr:rowOff>
        </xdr:from>
        <xdr:to>
          <xdr:col>3</xdr:col>
          <xdr:colOff>977900</xdr:colOff>
          <xdr:row>39</xdr:row>
          <xdr:rowOff>152400</xdr:rowOff>
        </xdr:to>
        <xdr:sp macro="" textlink="">
          <xdr:nvSpPr>
            <xdr:cNvPr id="8217" name="Drop Down 25" hidden="1">
              <a:extLst>
                <a:ext uri="{63B3BB69-23CF-44E3-9099-C40C66FF867C}">
                  <a14:compatExt spid="_x0000_s8217"/>
                </a:ext>
                <a:ext uri="{FF2B5EF4-FFF2-40B4-BE49-F238E27FC236}">
                  <a16:creationId xmlns="" xmlns:a16="http://schemas.microsoft.com/office/drawing/2014/main" id="{00000000-0008-0000-06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39</xdr:row>
          <xdr:rowOff>228600</xdr:rowOff>
        </xdr:from>
        <xdr:to>
          <xdr:col>3</xdr:col>
          <xdr:colOff>965200</xdr:colOff>
          <xdr:row>40</xdr:row>
          <xdr:rowOff>165100</xdr:rowOff>
        </xdr:to>
        <xdr:sp macro="" textlink="">
          <xdr:nvSpPr>
            <xdr:cNvPr id="8218" name="Drop Down 26" hidden="1">
              <a:extLst>
                <a:ext uri="{63B3BB69-23CF-44E3-9099-C40C66FF867C}">
                  <a14:compatExt spid="_x0000_s8218"/>
                </a:ext>
                <a:ext uri="{FF2B5EF4-FFF2-40B4-BE49-F238E27FC236}">
                  <a16:creationId xmlns="" xmlns:a16="http://schemas.microsoft.com/office/drawing/2014/main" id="{00000000-0008-0000-06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27</xdr:row>
          <xdr:rowOff>222250</xdr:rowOff>
        </xdr:from>
        <xdr:to>
          <xdr:col>5</xdr:col>
          <xdr:colOff>920750</xdr:colOff>
          <xdr:row>28</xdr:row>
          <xdr:rowOff>152400</xdr:rowOff>
        </xdr:to>
        <xdr:sp macro="" textlink="">
          <xdr:nvSpPr>
            <xdr:cNvPr id="8220" name="Drop Down 28" hidden="1">
              <a:extLst>
                <a:ext uri="{63B3BB69-23CF-44E3-9099-C40C66FF867C}">
                  <a14:compatExt spid="_x0000_s8220"/>
                </a:ext>
                <a:ext uri="{FF2B5EF4-FFF2-40B4-BE49-F238E27FC236}">
                  <a16:creationId xmlns="" xmlns:a16="http://schemas.microsoft.com/office/drawing/2014/main" id="{00000000-0008-0000-06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28</xdr:row>
          <xdr:rowOff>228600</xdr:rowOff>
        </xdr:from>
        <xdr:to>
          <xdr:col>5</xdr:col>
          <xdr:colOff>920750</xdr:colOff>
          <xdr:row>29</xdr:row>
          <xdr:rowOff>165100</xdr:rowOff>
        </xdr:to>
        <xdr:sp macro="" textlink="">
          <xdr:nvSpPr>
            <xdr:cNvPr id="8221" name="Drop Down 29" hidden="1">
              <a:extLst>
                <a:ext uri="{63B3BB69-23CF-44E3-9099-C40C66FF867C}">
                  <a14:compatExt spid="_x0000_s8221"/>
                </a:ext>
                <a:ext uri="{FF2B5EF4-FFF2-40B4-BE49-F238E27FC236}">
                  <a16:creationId xmlns="" xmlns:a16="http://schemas.microsoft.com/office/drawing/2014/main" id="{00000000-0008-0000-06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30</xdr:row>
          <xdr:rowOff>0</xdr:rowOff>
        </xdr:from>
        <xdr:to>
          <xdr:col>5</xdr:col>
          <xdr:colOff>920750</xdr:colOff>
          <xdr:row>30</xdr:row>
          <xdr:rowOff>177800</xdr:rowOff>
        </xdr:to>
        <xdr:sp macro="" textlink="">
          <xdr:nvSpPr>
            <xdr:cNvPr id="8222" name="Drop Down 30" hidden="1">
              <a:extLst>
                <a:ext uri="{63B3BB69-23CF-44E3-9099-C40C66FF867C}">
                  <a14:compatExt spid="_x0000_s8222"/>
                </a:ext>
                <a:ext uri="{FF2B5EF4-FFF2-40B4-BE49-F238E27FC236}">
                  <a16:creationId xmlns="" xmlns:a16="http://schemas.microsoft.com/office/drawing/2014/main" id="{00000000-0008-0000-06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31</xdr:row>
          <xdr:rowOff>6350</xdr:rowOff>
        </xdr:from>
        <xdr:to>
          <xdr:col>5</xdr:col>
          <xdr:colOff>920750</xdr:colOff>
          <xdr:row>31</xdr:row>
          <xdr:rowOff>184150</xdr:rowOff>
        </xdr:to>
        <xdr:sp macro="" textlink="">
          <xdr:nvSpPr>
            <xdr:cNvPr id="8223" name="Drop Down 31" hidden="1">
              <a:extLst>
                <a:ext uri="{63B3BB69-23CF-44E3-9099-C40C66FF867C}">
                  <a14:compatExt spid="_x0000_s8223"/>
                </a:ext>
                <a:ext uri="{FF2B5EF4-FFF2-40B4-BE49-F238E27FC236}">
                  <a16:creationId xmlns="" xmlns:a16="http://schemas.microsoft.com/office/drawing/2014/main" id="{00000000-0008-0000-06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33</xdr:row>
          <xdr:rowOff>139700</xdr:rowOff>
        </xdr:from>
        <xdr:to>
          <xdr:col>5</xdr:col>
          <xdr:colOff>927100</xdr:colOff>
          <xdr:row>34</xdr:row>
          <xdr:rowOff>127000</xdr:rowOff>
        </xdr:to>
        <xdr:sp macro="" textlink="">
          <xdr:nvSpPr>
            <xdr:cNvPr id="8235" name="Drop Down 43" hidden="1">
              <a:extLst>
                <a:ext uri="{63B3BB69-23CF-44E3-9099-C40C66FF867C}">
                  <a14:compatExt spid="_x0000_s8235"/>
                </a:ext>
                <a:ext uri="{FF2B5EF4-FFF2-40B4-BE49-F238E27FC236}">
                  <a16:creationId xmlns="" xmlns:a16="http://schemas.microsoft.com/office/drawing/2014/main" id="{00000000-0008-0000-06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34</xdr:row>
          <xdr:rowOff>215900</xdr:rowOff>
        </xdr:from>
        <xdr:to>
          <xdr:col>5</xdr:col>
          <xdr:colOff>927100</xdr:colOff>
          <xdr:row>35</xdr:row>
          <xdr:rowOff>146050</xdr:rowOff>
        </xdr:to>
        <xdr:sp macro="" textlink="">
          <xdr:nvSpPr>
            <xdr:cNvPr id="8236" name="Drop Down 44" hidden="1">
              <a:extLst>
                <a:ext uri="{63B3BB69-23CF-44E3-9099-C40C66FF867C}">
                  <a14:compatExt spid="_x0000_s8236"/>
                </a:ext>
                <a:ext uri="{FF2B5EF4-FFF2-40B4-BE49-F238E27FC236}">
                  <a16:creationId xmlns="" xmlns:a16="http://schemas.microsoft.com/office/drawing/2014/main" id="{00000000-0008-0000-06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35</xdr:row>
          <xdr:rowOff>222250</xdr:rowOff>
        </xdr:from>
        <xdr:to>
          <xdr:col>5</xdr:col>
          <xdr:colOff>920750</xdr:colOff>
          <xdr:row>36</xdr:row>
          <xdr:rowOff>146050</xdr:rowOff>
        </xdr:to>
        <xdr:sp macro="" textlink="">
          <xdr:nvSpPr>
            <xdr:cNvPr id="8237" name="Drop Down 45" hidden="1">
              <a:extLst>
                <a:ext uri="{63B3BB69-23CF-44E3-9099-C40C66FF867C}">
                  <a14:compatExt spid="_x0000_s8237"/>
                </a:ext>
                <a:ext uri="{FF2B5EF4-FFF2-40B4-BE49-F238E27FC236}">
                  <a16:creationId xmlns="" xmlns:a16="http://schemas.microsoft.com/office/drawing/2014/main" id="{00000000-0008-0000-06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36</xdr:row>
          <xdr:rowOff>203200</xdr:rowOff>
        </xdr:from>
        <xdr:to>
          <xdr:col>5</xdr:col>
          <xdr:colOff>920750</xdr:colOff>
          <xdr:row>37</xdr:row>
          <xdr:rowOff>139700</xdr:rowOff>
        </xdr:to>
        <xdr:sp macro="" textlink="">
          <xdr:nvSpPr>
            <xdr:cNvPr id="8238" name="Drop Down 46" hidden="1">
              <a:extLst>
                <a:ext uri="{63B3BB69-23CF-44E3-9099-C40C66FF867C}">
                  <a14:compatExt spid="_x0000_s8238"/>
                </a:ext>
                <a:ext uri="{FF2B5EF4-FFF2-40B4-BE49-F238E27FC236}">
                  <a16:creationId xmlns="" xmlns:a16="http://schemas.microsoft.com/office/drawing/2014/main" id="{00000000-0008-0000-06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37</xdr:row>
          <xdr:rowOff>203200</xdr:rowOff>
        </xdr:from>
        <xdr:to>
          <xdr:col>5</xdr:col>
          <xdr:colOff>927100</xdr:colOff>
          <xdr:row>38</xdr:row>
          <xdr:rowOff>146050</xdr:rowOff>
        </xdr:to>
        <xdr:sp macro="" textlink="">
          <xdr:nvSpPr>
            <xdr:cNvPr id="8239" name="Drop Down 47" hidden="1">
              <a:extLst>
                <a:ext uri="{63B3BB69-23CF-44E3-9099-C40C66FF867C}">
                  <a14:compatExt spid="_x0000_s8239"/>
                </a:ext>
                <a:ext uri="{FF2B5EF4-FFF2-40B4-BE49-F238E27FC236}">
                  <a16:creationId xmlns="" xmlns:a16="http://schemas.microsoft.com/office/drawing/2014/main" id="{00000000-0008-0000-06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38</xdr:row>
          <xdr:rowOff>215900</xdr:rowOff>
        </xdr:from>
        <xdr:to>
          <xdr:col>5</xdr:col>
          <xdr:colOff>939800</xdr:colOff>
          <xdr:row>39</xdr:row>
          <xdr:rowOff>152400</xdr:rowOff>
        </xdr:to>
        <xdr:sp macro="" textlink="">
          <xdr:nvSpPr>
            <xdr:cNvPr id="8240" name="Drop Down 48" hidden="1">
              <a:extLst>
                <a:ext uri="{63B3BB69-23CF-44E3-9099-C40C66FF867C}">
                  <a14:compatExt spid="_x0000_s8240"/>
                </a:ext>
                <a:ext uri="{FF2B5EF4-FFF2-40B4-BE49-F238E27FC236}">
                  <a16:creationId xmlns="" xmlns:a16="http://schemas.microsoft.com/office/drawing/2014/main" id="{00000000-0008-0000-06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39</xdr:row>
          <xdr:rowOff>228600</xdr:rowOff>
        </xdr:from>
        <xdr:to>
          <xdr:col>5</xdr:col>
          <xdr:colOff>927100</xdr:colOff>
          <xdr:row>40</xdr:row>
          <xdr:rowOff>165100</xdr:rowOff>
        </xdr:to>
        <xdr:sp macro="" textlink="">
          <xdr:nvSpPr>
            <xdr:cNvPr id="8241" name="Drop Down 49" hidden="1">
              <a:extLst>
                <a:ext uri="{63B3BB69-23CF-44E3-9099-C40C66FF867C}">
                  <a14:compatExt spid="_x0000_s8241"/>
                </a:ext>
                <a:ext uri="{FF2B5EF4-FFF2-40B4-BE49-F238E27FC236}">
                  <a16:creationId xmlns="" xmlns:a16="http://schemas.microsoft.com/office/drawing/2014/main" id="{00000000-0008-0000-06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xdr:colOff>
          <xdr:row>6</xdr:row>
          <xdr:rowOff>190500</xdr:rowOff>
        </xdr:to>
        <xdr:sp macro="" textlink="">
          <xdr:nvSpPr>
            <xdr:cNvPr id="9217" name="Drop Down 1" hidden="1">
              <a:extLst>
                <a:ext uri="{63B3BB69-23CF-44E3-9099-C40C66FF867C}">
                  <a14:compatExt spid="_x0000_s9217"/>
                </a:ext>
                <a:ext uri="{FF2B5EF4-FFF2-40B4-BE49-F238E27FC236}">
                  <a16:creationId xmlns="" xmlns:a16="http://schemas.microsoft.com/office/drawing/2014/main" id="{00000000-0008-0000-07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12700</xdr:rowOff>
        </xdr:from>
        <xdr:to>
          <xdr:col>3</xdr:col>
          <xdr:colOff>6350</xdr:colOff>
          <xdr:row>7</xdr:row>
          <xdr:rowOff>190500</xdr:rowOff>
        </xdr:to>
        <xdr:sp macro="" textlink="">
          <xdr:nvSpPr>
            <xdr:cNvPr id="9218" name="Drop Down 2" hidden="1">
              <a:extLst>
                <a:ext uri="{63B3BB69-23CF-44E3-9099-C40C66FF867C}">
                  <a14:compatExt spid="_x0000_s9218"/>
                </a:ext>
                <a:ext uri="{FF2B5EF4-FFF2-40B4-BE49-F238E27FC236}">
                  <a16:creationId xmlns="" xmlns:a16="http://schemas.microsoft.com/office/drawing/2014/main" id="{00000000-0008-0000-07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14</xdr:row>
          <xdr:rowOff>63500</xdr:rowOff>
        </xdr:from>
        <xdr:to>
          <xdr:col>1</xdr:col>
          <xdr:colOff>977900</xdr:colOff>
          <xdr:row>15</xdr:row>
          <xdr:rowOff>63500</xdr:rowOff>
        </xdr:to>
        <xdr:sp macro="" textlink="">
          <xdr:nvSpPr>
            <xdr:cNvPr id="9219" name="Drop Down 3" hidden="1">
              <a:extLst>
                <a:ext uri="{63B3BB69-23CF-44E3-9099-C40C66FF867C}">
                  <a14:compatExt spid="_x0000_s9219"/>
                </a:ext>
                <a:ext uri="{FF2B5EF4-FFF2-40B4-BE49-F238E27FC236}">
                  <a16:creationId xmlns="" xmlns:a16="http://schemas.microsoft.com/office/drawing/2014/main" id="{00000000-0008-0000-07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20</xdr:row>
          <xdr:rowOff>76200</xdr:rowOff>
        </xdr:from>
        <xdr:to>
          <xdr:col>1</xdr:col>
          <xdr:colOff>984250</xdr:colOff>
          <xdr:row>21</xdr:row>
          <xdr:rowOff>69850</xdr:rowOff>
        </xdr:to>
        <xdr:sp macro="" textlink="">
          <xdr:nvSpPr>
            <xdr:cNvPr id="9220" name="Drop Down 4" hidden="1">
              <a:extLst>
                <a:ext uri="{63B3BB69-23CF-44E3-9099-C40C66FF867C}">
                  <a14:compatExt spid="_x0000_s9220"/>
                </a:ext>
                <a:ext uri="{FF2B5EF4-FFF2-40B4-BE49-F238E27FC236}">
                  <a16:creationId xmlns="" xmlns:a16="http://schemas.microsoft.com/office/drawing/2014/main" id="{00000000-0008-0000-07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37</xdr:row>
          <xdr:rowOff>76200</xdr:rowOff>
        </xdr:from>
        <xdr:to>
          <xdr:col>1</xdr:col>
          <xdr:colOff>984250</xdr:colOff>
          <xdr:row>38</xdr:row>
          <xdr:rowOff>69850</xdr:rowOff>
        </xdr:to>
        <xdr:sp macro="" textlink="">
          <xdr:nvSpPr>
            <xdr:cNvPr id="9221" name="Drop Down 5" hidden="1">
              <a:extLst>
                <a:ext uri="{63B3BB69-23CF-44E3-9099-C40C66FF867C}">
                  <a14:compatExt spid="_x0000_s9221"/>
                </a:ext>
                <a:ext uri="{FF2B5EF4-FFF2-40B4-BE49-F238E27FC236}">
                  <a16:creationId xmlns="" xmlns:a16="http://schemas.microsoft.com/office/drawing/2014/main" id="{00000000-0008-0000-07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43</xdr:row>
          <xdr:rowOff>63500</xdr:rowOff>
        </xdr:from>
        <xdr:to>
          <xdr:col>1</xdr:col>
          <xdr:colOff>984250</xdr:colOff>
          <xdr:row>44</xdr:row>
          <xdr:rowOff>63500</xdr:rowOff>
        </xdr:to>
        <xdr:sp macro="" textlink="">
          <xdr:nvSpPr>
            <xdr:cNvPr id="9222" name="Drop Down 6" hidden="1">
              <a:extLst>
                <a:ext uri="{63B3BB69-23CF-44E3-9099-C40C66FF867C}">
                  <a14:compatExt spid="_x0000_s9222"/>
                </a:ext>
                <a:ext uri="{FF2B5EF4-FFF2-40B4-BE49-F238E27FC236}">
                  <a16:creationId xmlns="" xmlns:a16="http://schemas.microsoft.com/office/drawing/2014/main" id="{00000000-0008-0000-07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7</xdr:row>
          <xdr:rowOff>50800</xdr:rowOff>
        </xdr:from>
        <xdr:to>
          <xdr:col>1</xdr:col>
          <xdr:colOff>990600</xdr:colOff>
          <xdr:row>8</xdr:row>
          <xdr:rowOff>44450</xdr:rowOff>
        </xdr:to>
        <xdr:sp macro="" textlink="">
          <xdr:nvSpPr>
            <xdr:cNvPr id="10241" name="Drop Down 1" hidden="1">
              <a:extLst>
                <a:ext uri="{63B3BB69-23CF-44E3-9099-C40C66FF867C}">
                  <a14:compatExt spid="_x0000_s10241"/>
                </a:ext>
                <a:ext uri="{FF2B5EF4-FFF2-40B4-BE49-F238E27FC236}">
                  <a16:creationId xmlns="" xmlns:a16="http://schemas.microsoft.com/office/drawing/2014/main" id="{00000000-0008-0000-08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368300</xdr:colOff>
          <xdr:row>24</xdr:row>
          <xdr:rowOff>76200</xdr:rowOff>
        </xdr:from>
        <xdr:to>
          <xdr:col>1</xdr:col>
          <xdr:colOff>965200</xdr:colOff>
          <xdr:row>25</xdr:row>
          <xdr:rowOff>69850</xdr:rowOff>
        </xdr:to>
        <xdr:sp macro="" textlink="">
          <xdr:nvSpPr>
            <xdr:cNvPr id="10242" name="Drop Down 2" hidden="1">
              <a:extLst>
                <a:ext uri="{63B3BB69-23CF-44E3-9099-C40C66FF867C}">
                  <a14:compatExt spid="_x0000_s10242"/>
                </a:ext>
                <a:ext uri="{FF2B5EF4-FFF2-40B4-BE49-F238E27FC236}">
                  <a16:creationId xmlns="" xmlns:a16="http://schemas.microsoft.com/office/drawing/2014/main" id="{00000000-0008-0000-08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158750</xdr:colOff>
          <xdr:row>6</xdr:row>
          <xdr:rowOff>0</xdr:rowOff>
        </xdr:from>
        <xdr:to>
          <xdr:col>1</xdr:col>
          <xdr:colOff>1987550</xdr:colOff>
          <xdr:row>7</xdr:row>
          <xdr:rowOff>82550</xdr:rowOff>
        </xdr:to>
        <xdr:sp macro="" textlink="">
          <xdr:nvSpPr>
            <xdr:cNvPr id="11267" name="Check Box 3" hidden="1">
              <a:extLst>
                <a:ext uri="{63B3BB69-23CF-44E3-9099-C40C66FF867C}">
                  <a14:compatExt spid="_x0000_s11267"/>
                </a:ext>
                <a:ext uri="{FF2B5EF4-FFF2-40B4-BE49-F238E27FC236}">
                  <a16:creationId xmlns=""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Aanpassing beleggingsportefeuille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7</xdr:row>
          <xdr:rowOff>63500</xdr:rowOff>
        </xdr:from>
        <xdr:to>
          <xdr:col>1</xdr:col>
          <xdr:colOff>1987550</xdr:colOff>
          <xdr:row>8</xdr:row>
          <xdr:rowOff>152400</xdr:rowOff>
        </xdr:to>
        <xdr:sp macro="" textlink="">
          <xdr:nvSpPr>
            <xdr:cNvPr id="11268" name="Check Box 4" hidden="1">
              <a:extLst>
                <a:ext uri="{63B3BB69-23CF-44E3-9099-C40C66FF867C}">
                  <a14:compatExt spid="_x0000_s11268"/>
                </a:ext>
                <a:ext uri="{FF2B5EF4-FFF2-40B4-BE49-F238E27FC236}">
                  <a16:creationId xmlns="" xmlns:a16="http://schemas.microsoft.com/office/drawing/2014/main" id="{00000000-0008-0000-09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Aanpassing productvoorwaarden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11</xdr:row>
          <xdr:rowOff>82550</xdr:rowOff>
        </xdr:from>
        <xdr:to>
          <xdr:col>1</xdr:col>
          <xdr:colOff>1987550</xdr:colOff>
          <xdr:row>12</xdr:row>
          <xdr:rowOff>127000</xdr:rowOff>
        </xdr:to>
        <xdr:sp macro="" textlink="">
          <xdr:nvSpPr>
            <xdr:cNvPr id="11269" name="Check Box 5" hidden="1">
              <a:extLst>
                <a:ext uri="{63B3BB69-23CF-44E3-9099-C40C66FF867C}">
                  <a14:compatExt spid="_x0000_s11269"/>
                </a:ext>
                <a:ext uri="{FF2B5EF4-FFF2-40B4-BE49-F238E27FC236}">
                  <a16:creationId xmlns="" xmlns:a16="http://schemas.microsoft.com/office/drawing/2014/main" id="{00000000-0008-0000-09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xdr:row>
          <xdr:rowOff>38100</xdr:rowOff>
        </xdr:from>
        <xdr:to>
          <xdr:col>1</xdr:col>
          <xdr:colOff>990600</xdr:colOff>
          <xdr:row>21</xdr:row>
          <xdr:rowOff>31750</xdr:rowOff>
        </xdr:to>
        <xdr:sp macro="" textlink="">
          <xdr:nvSpPr>
            <xdr:cNvPr id="11270" name="Drop Down 6" hidden="1">
              <a:extLst>
                <a:ext uri="{63B3BB69-23CF-44E3-9099-C40C66FF867C}">
                  <a14:compatExt spid="_x0000_s11270"/>
                </a:ext>
                <a:ext uri="{FF2B5EF4-FFF2-40B4-BE49-F238E27FC236}">
                  <a16:creationId xmlns="" xmlns:a16="http://schemas.microsoft.com/office/drawing/2014/main" id="{00000000-0008-0000-09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xdr:row>
          <xdr:rowOff>38100</xdr:rowOff>
        </xdr:from>
        <xdr:to>
          <xdr:col>1</xdr:col>
          <xdr:colOff>990600</xdr:colOff>
          <xdr:row>27</xdr:row>
          <xdr:rowOff>31750</xdr:rowOff>
        </xdr:to>
        <xdr:sp macro="" textlink="">
          <xdr:nvSpPr>
            <xdr:cNvPr id="11271" name="Drop Down 7" hidden="1">
              <a:extLst>
                <a:ext uri="{63B3BB69-23CF-44E3-9099-C40C66FF867C}">
                  <a14:compatExt spid="_x0000_s11271"/>
                </a:ext>
                <a:ext uri="{FF2B5EF4-FFF2-40B4-BE49-F238E27FC236}">
                  <a16:creationId xmlns="" xmlns:a16="http://schemas.microsoft.com/office/drawing/2014/main" id="{00000000-0008-0000-09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32</xdr:row>
          <xdr:rowOff>38100</xdr:rowOff>
        </xdr:from>
        <xdr:to>
          <xdr:col>1</xdr:col>
          <xdr:colOff>990600</xdr:colOff>
          <xdr:row>33</xdr:row>
          <xdr:rowOff>31750</xdr:rowOff>
        </xdr:to>
        <xdr:sp macro="" textlink="">
          <xdr:nvSpPr>
            <xdr:cNvPr id="11272" name="Drop Down 8" hidden="1">
              <a:extLst>
                <a:ext uri="{63B3BB69-23CF-44E3-9099-C40C66FF867C}">
                  <a14:compatExt spid="_x0000_s11272"/>
                </a:ext>
                <a:ext uri="{FF2B5EF4-FFF2-40B4-BE49-F238E27FC236}">
                  <a16:creationId xmlns="" xmlns:a16="http://schemas.microsoft.com/office/drawing/2014/main" id="{00000000-0008-0000-09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82550</xdr:rowOff>
        </xdr:from>
        <xdr:to>
          <xdr:col>1</xdr:col>
          <xdr:colOff>977900</xdr:colOff>
          <xdr:row>42</xdr:row>
          <xdr:rowOff>82550</xdr:rowOff>
        </xdr:to>
        <xdr:sp macro="" textlink="">
          <xdr:nvSpPr>
            <xdr:cNvPr id="11273" name="Drop Down 9" hidden="1">
              <a:extLst>
                <a:ext uri="{63B3BB69-23CF-44E3-9099-C40C66FF867C}">
                  <a14:compatExt spid="_x0000_s11273"/>
                </a:ext>
                <a:ext uri="{FF2B5EF4-FFF2-40B4-BE49-F238E27FC236}">
                  <a16:creationId xmlns="" xmlns:a16="http://schemas.microsoft.com/office/drawing/2014/main" id="{00000000-0008-0000-09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8</xdr:row>
          <xdr:rowOff>146050</xdr:rowOff>
        </xdr:from>
        <xdr:to>
          <xdr:col>1</xdr:col>
          <xdr:colOff>1987550</xdr:colOff>
          <xdr:row>10</xdr:row>
          <xdr:rowOff>50800</xdr:rowOff>
        </xdr:to>
        <xdr:sp macro="" textlink="">
          <xdr:nvSpPr>
            <xdr:cNvPr id="11274" name="Check Box 10" hidden="1">
              <a:extLst>
                <a:ext uri="{63B3BB69-23CF-44E3-9099-C40C66FF867C}">
                  <a14:compatExt spid="_x0000_s11274"/>
                </a:ext>
                <a:ext uri="{FF2B5EF4-FFF2-40B4-BE49-F238E27FC236}">
                  <a16:creationId xmlns="" xmlns:a16="http://schemas.microsoft.com/office/drawing/2014/main" id="{00000000-0008-0000-09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Opstellen triggered ORSA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10</xdr:row>
          <xdr:rowOff>44450</xdr:rowOff>
        </xdr:from>
        <xdr:to>
          <xdr:col>1</xdr:col>
          <xdr:colOff>1987550</xdr:colOff>
          <xdr:row>11</xdr:row>
          <xdr:rowOff>101600</xdr:rowOff>
        </xdr:to>
        <xdr:sp macro="" textlink="">
          <xdr:nvSpPr>
            <xdr:cNvPr id="11275" name="Check Box 11" hidden="1">
              <a:extLst>
                <a:ext uri="{63B3BB69-23CF-44E3-9099-C40C66FF867C}">
                  <a14:compatExt spid="_x0000_s11275"/>
                </a:ext>
                <a:ext uri="{FF2B5EF4-FFF2-40B4-BE49-F238E27FC236}">
                  <a16:creationId xmlns="" xmlns:a16="http://schemas.microsoft.com/office/drawing/2014/main" id="{00000000-0008-0000-09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Uitstellen winstuitkering</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374650</xdr:colOff>
          <xdr:row>6</xdr:row>
          <xdr:rowOff>63500</xdr:rowOff>
        </xdr:from>
        <xdr:to>
          <xdr:col>1</xdr:col>
          <xdr:colOff>977900</xdr:colOff>
          <xdr:row>7</xdr:row>
          <xdr:rowOff>63500</xdr:rowOff>
        </xdr:to>
        <xdr:sp macro="" textlink="">
          <xdr:nvSpPr>
            <xdr:cNvPr id="12289" name="Drop Down 1" hidden="1">
              <a:extLst>
                <a:ext uri="{63B3BB69-23CF-44E3-9099-C40C66FF867C}">
                  <a14:compatExt spid="_x0000_s12289"/>
                </a:ext>
                <a:ext uri="{FF2B5EF4-FFF2-40B4-BE49-F238E27FC236}">
                  <a16:creationId xmlns="" xmlns:a16="http://schemas.microsoft.com/office/drawing/2014/main" id="{00000000-0008-0000-0A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63500</xdr:rowOff>
        </xdr:from>
        <xdr:to>
          <xdr:col>1</xdr:col>
          <xdr:colOff>977900</xdr:colOff>
          <xdr:row>13</xdr:row>
          <xdr:rowOff>63500</xdr:rowOff>
        </xdr:to>
        <xdr:sp macro="" textlink="">
          <xdr:nvSpPr>
            <xdr:cNvPr id="12290" name="Drop Down 2" hidden="1">
              <a:extLst>
                <a:ext uri="{63B3BB69-23CF-44E3-9099-C40C66FF867C}">
                  <a14:compatExt spid="_x0000_s12290"/>
                </a:ext>
                <a:ext uri="{FF2B5EF4-FFF2-40B4-BE49-F238E27FC236}">
                  <a16:creationId xmlns="" xmlns:a16="http://schemas.microsoft.com/office/drawing/2014/main" id="{00000000-0008-0000-0A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88900</xdr:rowOff>
        </xdr:from>
        <xdr:to>
          <xdr:col>1</xdr:col>
          <xdr:colOff>977900</xdr:colOff>
          <xdr:row>19</xdr:row>
          <xdr:rowOff>82550</xdr:rowOff>
        </xdr:to>
        <xdr:sp macro="" textlink="">
          <xdr:nvSpPr>
            <xdr:cNvPr id="12291" name="Drop Down 3" hidden="1">
              <a:extLst>
                <a:ext uri="{63B3BB69-23CF-44E3-9099-C40C66FF867C}">
                  <a14:compatExt spid="_x0000_s12291"/>
                </a:ext>
                <a:ext uri="{FF2B5EF4-FFF2-40B4-BE49-F238E27FC236}">
                  <a16:creationId xmlns="" xmlns:a16="http://schemas.microsoft.com/office/drawing/2014/main" id="{00000000-0008-0000-0A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88900</xdr:rowOff>
        </xdr:from>
        <xdr:to>
          <xdr:col>1</xdr:col>
          <xdr:colOff>977900</xdr:colOff>
          <xdr:row>35</xdr:row>
          <xdr:rowOff>82550</xdr:rowOff>
        </xdr:to>
        <xdr:sp macro="" textlink="">
          <xdr:nvSpPr>
            <xdr:cNvPr id="12292" name="Drop Down 4" hidden="1">
              <a:extLst>
                <a:ext uri="{63B3BB69-23CF-44E3-9099-C40C66FF867C}">
                  <a14:compatExt spid="_x0000_s12292"/>
                </a:ext>
                <a:ext uri="{FF2B5EF4-FFF2-40B4-BE49-F238E27FC236}">
                  <a16:creationId xmlns="" xmlns:a16="http://schemas.microsoft.com/office/drawing/2014/main" id="{00000000-0008-0000-0A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41</xdr:row>
          <xdr:rowOff>76200</xdr:rowOff>
        </xdr:from>
        <xdr:to>
          <xdr:col>1</xdr:col>
          <xdr:colOff>1892300</xdr:colOff>
          <xdr:row>42</xdr:row>
          <xdr:rowOff>101600</xdr:rowOff>
        </xdr:to>
        <xdr:sp macro="" textlink="">
          <xdr:nvSpPr>
            <xdr:cNvPr id="12293" name="Check Box 5" hidden="1">
              <a:extLst>
                <a:ext uri="{63B3BB69-23CF-44E3-9099-C40C66FF867C}">
                  <a14:compatExt spid="_x0000_s12293"/>
                </a:ext>
                <a:ext uri="{FF2B5EF4-FFF2-40B4-BE49-F238E27FC236}">
                  <a16:creationId xmlns=""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Acceptatieproces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42</xdr:row>
          <xdr:rowOff>139700</xdr:rowOff>
        </xdr:from>
        <xdr:to>
          <xdr:col>1</xdr:col>
          <xdr:colOff>1892300</xdr:colOff>
          <xdr:row>43</xdr:row>
          <xdr:rowOff>158750</xdr:rowOff>
        </xdr:to>
        <xdr:sp macro="" textlink="">
          <xdr:nvSpPr>
            <xdr:cNvPr id="12294" name="Check Box 6" hidden="1">
              <a:extLst>
                <a:ext uri="{63B3BB69-23CF-44E3-9099-C40C66FF867C}">
                  <a14:compatExt spid="_x0000_s12294"/>
                </a:ext>
                <a:ext uri="{FF2B5EF4-FFF2-40B4-BE49-F238E27FC236}">
                  <a16:creationId xmlns=""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Schademeldingsproces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44</xdr:row>
          <xdr:rowOff>25400</xdr:rowOff>
        </xdr:from>
        <xdr:to>
          <xdr:col>1</xdr:col>
          <xdr:colOff>1898650</xdr:colOff>
          <xdr:row>45</xdr:row>
          <xdr:rowOff>38100</xdr:rowOff>
        </xdr:to>
        <xdr:sp macro="" textlink="">
          <xdr:nvSpPr>
            <xdr:cNvPr id="12295" name="Check Box 7" hidden="1">
              <a:extLst>
                <a:ext uri="{63B3BB69-23CF-44E3-9099-C40C66FF867C}">
                  <a14:compatExt spid="_x0000_s12295"/>
                </a:ext>
                <a:ext uri="{FF2B5EF4-FFF2-40B4-BE49-F238E27FC236}">
                  <a16:creationId xmlns=""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Fraudedetectie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45</xdr:row>
          <xdr:rowOff>82550</xdr:rowOff>
        </xdr:from>
        <xdr:to>
          <xdr:col>1</xdr:col>
          <xdr:colOff>1892300</xdr:colOff>
          <xdr:row>46</xdr:row>
          <xdr:rowOff>101600</xdr:rowOff>
        </xdr:to>
        <xdr:sp macro="" textlink="">
          <xdr:nvSpPr>
            <xdr:cNvPr id="12296" name="Check Box 8" hidden="1">
              <a:extLst>
                <a:ext uri="{63B3BB69-23CF-44E3-9099-C40C66FF867C}">
                  <a14:compatExt spid="_x0000_s12296"/>
                </a:ext>
                <a:ext uri="{FF2B5EF4-FFF2-40B4-BE49-F238E27FC236}">
                  <a16:creationId xmlns=""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Claimafhandeling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46</xdr:row>
          <xdr:rowOff>127000</xdr:rowOff>
        </xdr:from>
        <xdr:to>
          <xdr:col>1</xdr:col>
          <xdr:colOff>1892300</xdr:colOff>
          <xdr:row>47</xdr:row>
          <xdr:rowOff>146050</xdr:rowOff>
        </xdr:to>
        <xdr:sp macro="" textlink="">
          <xdr:nvSpPr>
            <xdr:cNvPr id="12297" name="Check Box 9" hidden="1">
              <a:extLst>
                <a:ext uri="{63B3BB69-23CF-44E3-9099-C40C66FF867C}">
                  <a14:compatExt spid="_x0000_s12297"/>
                </a:ext>
                <a:ext uri="{FF2B5EF4-FFF2-40B4-BE49-F238E27FC236}">
                  <a16:creationId xmlns=""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Premievaststelling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48</xdr:row>
          <xdr:rowOff>25400</xdr:rowOff>
        </xdr:from>
        <xdr:to>
          <xdr:col>1</xdr:col>
          <xdr:colOff>1898650</xdr:colOff>
          <xdr:row>49</xdr:row>
          <xdr:rowOff>31750</xdr:rowOff>
        </xdr:to>
        <xdr:sp macro="" textlink="">
          <xdr:nvSpPr>
            <xdr:cNvPr id="12298" name="Check Box 10" hidden="1">
              <a:extLst>
                <a:ext uri="{63B3BB69-23CF-44E3-9099-C40C66FF867C}">
                  <a14:compatExt spid="_x0000_s12298"/>
                </a:ext>
                <a:ext uri="{FF2B5EF4-FFF2-40B4-BE49-F238E27FC236}">
                  <a16:creationId xmlns=""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Betalingsproces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53</xdr:row>
          <xdr:rowOff>38100</xdr:rowOff>
        </xdr:from>
        <xdr:to>
          <xdr:col>1</xdr:col>
          <xdr:colOff>1892300</xdr:colOff>
          <xdr:row>54</xdr:row>
          <xdr:rowOff>63500</xdr:rowOff>
        </xdr:to>
        <xdr:sp macro="" textlink="">
          <xdr:nvSpPr>
            <xdr:cNvPr id="12299" name="Check Box 11" hidden="1">
              <a:extLst>
                <a:ext uri="{63B3BB69-23CF-44E3-9099-C40C66FF867C}">
                  <a14:compatExt spid="_x0000_s12299"/>
                </a:ext>
                <a:ext uri="{FF2B5EF4-FFF2-40B4-BE49-F238E27FC236}">
                  <a16:creationId xmlns=""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62</xdr:row>
          <xdr:rowOff>69850</xdr:rowOff>
        </xdr:from>
        <xdr:to>
          <xdr:col>1</xdr:col>
          <xdr:colOff>1631950</xdr:colOff>
          <xdr:row>63</xdr:row>
          <xdr:rowOff>107950</xdr:rowOff>
        </xdr:to>
        <xdr:sp macro="" textlink="">
          <xdr:nvSpPr>
            <xdr:cNvPr id="12301" name="Check Box 13" hidden="1">
              <a:extLst>
                <a:ext uri="{63B3BB69-23CF-44E3-9099-C40C66FF867C}">
                  <a14:compatExt spid="_x0000_s12301"/>
                </a:ext>
                <a:ext uri="{FF2B5EF4-FFF2-40B4-BE49-F238E27FC236}">
                  <a16:creationId xmlns=""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Beleggingsmix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63</xdr:row>
          <xdr:rowOff>139700</xdr:rowOff>
        </xdr:from>
        <xdr:to>
          <xdr:col>1</xdr:col>
          <xdr:colOff>1631950</xdr:colOff>
          <xdr:row>64</xdr:row>
          <xdr:rowOff>177800</xdr:rowOff>
        </xdr:to>
        <xdr:sp macro="" textlink="">
          <xdr:nvSpPr>
            <xdr:cNvPr id="12302" name="Check Box 14" hidden="1">
              <a:extLst>
                <a:ext uri="{63B3BB69-23CF-44E3-9099-C40C66FF867C}">
                  <a14:compatExt spid="_x0000_s12302"/>
                </a:ext>
                <a:ext uri="{FF2B5EF4-FFF2-40B4-BE49-F238E27FC236}">
                  <a16:creationId xmlns=""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Polisvoorwaarden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65</xdr:row>
          <xdr:rowOff>31750</xdr:rowOff>
        </xdr:from>
        <xdr:to>
          <xdr:col>1</xdr:col>
          <xdr:colOff>1631950</xdr:colOff>
          <xdr:row>66</xdr:row>
          <xdr:rowOff>69850</xdr:rowOff>
        </xdr:to>
        <xdr:sp macro="" textlink="">
          <xdr:nvSpPr>
            <xdr:cNvPr id="12303" name="Check Box 15" hidden="1">
              <a:extLst>
                <a:ext uri="{63B3BB69-23CF-44E3-9099-C40C66FF867C}">
                  <a14:compatExt spid="_x0000_s12303"/>
                </a:ext>
                <a:ext uri="{FF2B5EF4-FFF2-40B4-BE49-F238E27FC236}">
                  <a16:creationId xmlns=""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Herverzekeringsprogramma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66</xdr:row>
          <xdr:rowOff>88900</xdr:rowOff>
        </xdr:from>
        <xdr:to>
          <xdr:col>1</xdr:col>
          <xdr:colOff>1631950</xdr:colOff>
          <xdr:row>67</xdr:row>
          <xdr:rowOff>127000</xdr:rowOff>
        </xdr:to>
        <xdr:sp macro="" textlink="">
          <xdr:nvSpPr>
            <xdr:cNvPr id="12304" name="Check Box 16" hidden="1">
              <a:extLst>
                <a:ext uri="{63B3BB69-23CF-44E3-9099-C40C66FF867C}">
                  <a14:compatExt spid="_x0000_s12304"/>
                </a:ext>
                <a:ext uri="{FF2B5EF4-FFF2-40B4-BE49-F238E27FC236}">
                  <a16:creationId xmlns=""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Claimtoekenning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67</xdr:row>
          <xdr:rowOff>165100</xdr:rowOff>
        </xdr:from>
        <xdr:to>
          <xdr:col>1</xdr:col>
          <xdr:colOff>1631950</xdr:colOff>
          <xdr:row>69</xdr:row>
          <xdr:rowOff>25400</xdr:rowOff>
        </xdr:to>
        <xdr:sp macro="" textlink="">
          <xdr:nvSpPr>
            <xdr:cNvPr id="12305" name="Check Box 17" hidden="1">
              <a:extLst>
                <a:ext uri="{63B3BB69-23CF-44E3-9099-C40C66FF867C}">
                  <a14:compatExt spid="_x0000_s12305"/>
                </a:ext>
                <a:ext uri="{FF2B5EF4-FFF2-40B4-BE49-F238E27FC236}">
                  <a16:creationId xmlns="" xmlns:a16="http://schemas.microsoft.com/office/drawing/2014/main" id="{00000000-0008-0000-0A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49</xdr:row>
          <xdr:rowOff>76200</xdr:rowOff>
        </xdr:from>
        <xdr:to>
          <xdr:col>1</xdr:col>
          <xdr:colOff>1892300</xdr:colOff>
          <xdr:row>50</xdr:row>
          <xdr:rowOff>101600</xdr:rowOff>
        </xdr:to>
        <xdr:sp macro="" textlink="">
          <xdr:nvSpPr>
            <xdr:cNvPr id="12307" name="Check Box 19" hidden="1">
              <a:extLst>
                <a:ext uri="{63B3BB69-23CF-44E3-9099-C40C66FF867C}">
                  <a14:compatExt spid="_x0000_s12307"/>
                </a:ext>
                <a:ext uri="{FF2B5EF4-FFF2-40B4-BE49-F238E27FC236}">
                  <a16:creationId xmlns=""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Performance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50</xdr:row>
          <xdr:rowOff>139700</xdr:rowOff>
        </xdr:from>
        <xdr:to>
          <xdr:col>1</xdr:col>
          <xdr:colOff>1892300</xdr:colOff>
          <xdr:row>51</xdr:row>
          <xdr:rowOff>158750</xdr:rowOff>
        </xdr:to>
        <xdr:sp macro="" textlink="">
          <xdr:nvSpPr>
            <xdr:cNvPr id="12308" name="Check Box 20" hidden="1">
              <a:extLst>
                <a:ext uri="{63B3BB69-23CF-44E3-9099-C40C66FF867C}">
                  <a14:compatExt spid="_x0000_s12308"/>
                </a:ext>
                <a:ext uri="{FF2B5EF4-FFF2-40B4-BE49-F238E27FC236}">
                  <a16:creationId xmlns=""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Verzuim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52</xdr:row>
          <xdr:rowOff>6350</xdr:rowOff>
        </xdr:from>
        <xdr:to>
          <xdr:col>1</xdr:col>
          <xdr:colOff>1892300</xdr:colOff>
          <xdr:row>53</xdr:row>
          <xdr:rowOff>25400</xdr:rowOff>
        </xdr:to>
        <xdr:sp macro="" textlink="">
          <xdr:nvSpPr>
            <xdr:cNvPr id="12310" name="Check Box 22" hidden="1">
              <a:extLst>
                <a:ext uri="{63B3BB69-23CF-44E3-9099-C40C66FF867C}">
                  <a14:compatExt spid="_x0000_s12310"/>
                </a:ext>
                <a:ext uri="{FF2B5EF4-FFF2-40B4-BE49-F238E27FC236}">
                  <a16:creationId xmlns="" xmlns:a16="http://schemas.microsoft.com/office/drawing/2014/main" id="{00000000-0008-0000-0A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Project-/ portfoliomanagement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50800</xdr:rowOff>
        </xdr:from>
        <xdr:to>
          <xdr:col>1</xdr:col>
          <xdr:colOff>977900</xdr:colOff>
          <xdr:row>6</xdr:row>
          <xdr:rowOff>44450</xdr:rowOff>
        </xdr:to>
        <xdr:sp macro="" textlink="">
          <xdr:nvSpPr>
            <xdr:cNvPr id="16385" name="Drop Down 1" hidden="1">
              <a:extLst>
                <a:ext uri="{63B3BB69-23CF-44E3-9099-C40C66FF867C}">
                  <a14:compatExt spid="_x0000_s16385"/>
                </a:ext>
                <a:ext uri="{FF2B5EF4-FFF2-40B4-BE49-F238E27FC236}">
                  <a16:creationId xmlns="" xmlns:a16="http://schemas.microsoft.com/office/drawing/2014/main" id="{00000000-0008-0000-0B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Desktop/Vragenlijst%20COVID-19-risicobeheer-schadeverzekeraars%201.2e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GELEIDEND SCHRIJVEN"/>
      <sheetName val="Voorblad"/>
      <sheetName val="Inhoudsopgave"/>
      <sheetName val="0. Inleiding"/>
      <sheetName val="Verzamelsheet"/>
      <sheetName val="Lijsten"/>
      <sheetName val="1. Voorbereiding (Plan)"/>
      <sheetName val="2. Uitvoering (do) - Impact"/>
      <sheetName val="2. Uitvoering (do)-Governance "/>
      <sheetName val="2. Uitvoering (do) - Risico"/>
      <sheetName val="2. Uitvoering (do) - Besluit"/>
      <sheetName val="3. Monitoring-bijsturen (check)"/>
      <sheetName val="4. Evaluatie (Act)"/>
      <sheetName val="woordenlijst"/>
    </sheetNames>
    <sheetDataSet>
      <sheetData sheetId="0" refreshError="1"/>
      <sheetData sheetId="1" refreshError="1"/>
      <sheetData sheetId="2" refreshError="1"/>
      <sheetData sheetId="3" refreshError="1"/>
      <sheetData sheetId="4" refreshError="1"/>
      <sheetData sheetId="5">
        <row r="3">
          <cell r="A3" t="str">
            <v>Directe effecten</v>
          </cell>
          <cell r="B3" t="str">
            <v>Ja</v>
          </cell>
          <cell r="C3" t="str">
            <v>Geen impactanalyse</v>
          </cell>
          <cell r="D3">
            <v>1</v>
          </cell>
          <cell r="E3" t="str">
            <v>Verzoek</v>
          </cell>
          <cell r="F3" t="str">
            <v>Wekelijks</v>
          </cell>
          <cell r="G3" t="str">
            <v>Besluitvormend</v>
          </cell>
        </row>
        <row r="4">
          <cell r="A4" t="str">
            <v>Gevolgen van de lockdown</v>
          </cell>
          <cell r="B4" t="str">
            <v>Nee</v>
          </cell>
          <cell r="C4" t="str">
            <v>ORSA</v>
          </cell>
          <cell r="D4">
            <v>2</v>
          </cell>
          <cell r="E4" t="str">
            <v>Eigen initiatief</v>
          </cell>
          <cell r="F4" t="str">
            <v>Maandelijks</v>
          </cell>
          <cell r="G4" t="str">
            <v>Adviserend</v>
          </cell>
        </row>
        <row r="5">
          <cell r="A5" t="str">
            <v>Beide</v>
          </cell>
          <cell r="C5" t="str">
            <v>Anders</v>
          </cell>
          <cell r="D5">
            <v>3</v>
          </cell>
          <cell r="F5" t="str">
            <v>Per kwartaal</v>
          </cell>
          <cell r="G5" t="str">
            <v>Anders</v>
          </cell>
        </row>
        <row r="6">
          <cell r="D6">
            <v>4</v>
          </cell>
          <cell r="F6" t="str">
            <v>Per jaar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id="1" name="Table1" displayName="Table1" ref="A4:B9" headerRowCount="0" totalsRowShown="0" headerRowDxfId="4" dataDxfId="3">
  <tableColumns count="2">
    <tableColumn id="1" name="Insurtech" dataDxfId="2"/>
    <tableColumn id="2" name="Column1" headerRowDxfId="1" dataDxfId="0"/>
  </tableColumns>
  <tableStyleInfo name="TableStyleMedium9"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drawing" Target="../drawings/drawing6.x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vmlDrawing" Target="../drawings/vmlDrawing15.vml"/><Relationship Id="rId10" Type="http://schemas.openxmlformats.org/officeDocument/2006/relationships/ctrlProp" Target="../ctrlProps/ctrlProp37.xml"/><Relationship Id="rId4" Type="http://schemas.openxmlformats.org/officeDocument/2006/relationships/vmlDrawing" Target="../drawings/vmlDrawing14.v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drawing" Target="../drawings/drawing7.x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customProperty" Target="../customProperty11.bin"/><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printerSettings" Target="../printerSettings/printerSettings11.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5" Type="http://schemas.openxmlformats.org/officeDocument/2006/relationships/vmlDrawing" Target="../drawings/vmlDrawing17.vml"/><Relationship Id="rId15" Type="http://schemas.openxmlformats.org/officeDocument/2006/relationships/ctrlProp" Target="../ctrlProps/ctrlProp51.xml"/><Relationship Id="rId23" Type="http://schemas.openxmlformats.org/officeDocument/2006/relationships/ctrlProp" Target="../ctrlProps/ctrlProp59.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vmlDrawing" Target="../drawings/vmlDrawing16.v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6" Type="http://schemas.openxmlformats.org/officeDocument/2006/relationships/ctrlProp" Target="../ctrlProps/ctrlProp61.xml"/><Relationship Id="rId5" Type="http://schemas.openxmlformats.org/officeDocument/2006/relationships/vmlDrawing" Target="../drawings/vmlDrawing19.vml"/><Relationship Id="rId4" Type="http://schemas.openxmlformats.org/officeDocument/2006/relationships/vmlDrawing" Target="../drawings/vmlDrawing18.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2.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6" Type="http://schemas.openxmlformats.org/officeDocument/2006/relationships/ctrlProp" Target="../ctrlProps/ctrlProp1.xml"/><Relationship Id="rId5" Type="http://schemas.openxmlformats.org/officeDocument/2006/relationships/vmlDrawing" Target="../drawings/vmlDrawing7.v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drawing" Target="../drawings/drawing3.x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customProperty" Target="../customProperty7.bin"/><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vmlDrawing" Target="../drawings/vmlDrawing9.v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vmlDrawing" Target="../drawings/vmlDrawing8.v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drawing" Target="../drawings/drawing4.xml"/><Relationship Id="rId7" Type="http://schemas.openxmlformats.org/officeDocument/2006/relationships/ctrlProp" Target="../ctrlProps/ctrlProp26.x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vmlDrawing" Target="../drawings/vmlDrawing11.vml"/><Relationship Id="rId10" Type="http://schemas.openxmlformats.org/officeDocument/2006/relationships/ctrlProp" Target="../ctrlProps/ctrlProp29.xml"/><Relationship Id="rId4" Type="http://schemas.openxmlformats.org/officeDocument/2006/relationships/vmlDrawing" Target="../drawings/vmlDrawing10.vml"/><Relationship Id="rId9" Type="http://schemas.openxmlformats.org/officeDocument/2006/relationships/ctrlProp" Target="../ctrlProps/ctrlProp2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7" Type="http://schemas.openxmlformats.org/officeDocument/2006/relationships/ctrlProp" Target="../ctrlProps/ctrlProp32.x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6" Type="http://schemas.openxmlformats.org/officeDocument/2006/relationships/ctrlProp" Target="../ctrlProps/ctrlProp31.xml"/><Relationship Id="rId5" Type="http://schemas.openxmlformats.org/officeDocument/2006/relationships/vmlDrawing" Target="../drawings/vmlDrawing13.v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24"/>
  <sheetViews>
    <sheetView tabSelected="1" zoomScale="80" zoomScaleNormal="80" workbookViewId="0">
      <selection activeCell="D2" sqref="D2"/>
    </sheetView>
  </sheetViews>
  <sheetFormatPr defaultColWidth="8.81640625" defaultRowHeight="14.5" x14ac:dyDescent="0.35"/>
  <cols>
    <col min="1" max="1" width="129.1796875" style="13" customWidth="1"/>
    <col min="2" max="2" width="26.1796875" style="13" customWidth="1"/>
    <col min="3" max="16384" width="8.81640625" style="13"/>
  </cols>
  <sheetData>
    <row r="1" spans="1:1" ht="55.5" customHeight="1" x14ac:dyDescent="0.35"/>
    <row r="2" spans="1:1" ht="222.5" customHeight="1" x14ac:dyDescent="0.35">
      <c r="A2" s="95" t="s">
        <v>256</v>
      </c>
    </row>
    <row r="3" spans="1:1" x14ac:dyDescent="0.35">
      <c r="A3" s="96"/>
    </row>
    <row r="4" spans="1:1" x14ac:dyDescent="0.35">
      <c r="A4" s="96"/>
    </row>
    <row r="5" spans="1:1" x14ac:dyDescent="0.35">
      <c r="A5" s="96"/>
    </row>
    <row r="6" spans="1:1" x14ac:dyDescent="0.35">
      <c r="A6" s="96"/>
    </row>
    <row r="7" spans="1:1" x14ac:dyDescent="0.35">
      <c r="A7" s="96"/>
    </row>
    <row r="8" spans="1:1" x14ac:dyDescent="0.35">
      <c r="A8" s="96"/>
    </row>
    <row r="9" spans="1:1" x14ac:dyDescent="0.35">
      <c r="A9" s="96"/>
    </row>
    <row r="10" spans="1:1" x14ac:dyDescent="0.35">
      <c r="A10" s="96"/>
    </row>
    <row r="11" spans="1:1" x14ac:dyDescent="0.35">
      <c r="A11" s="96"/>
    </row>
    <row r="12" spans="1:1" ht="34.5" customHeight="1" x14ac:dyDescent="0.35">
      <c r="A12" s="96"/>
    </row>
    <row r="16" spans="1:1" ht="5" customHeight="1" x14ac:dyDescent="0.35"/>
    <row r="17" hidden="1" x14ac:dyDescent="0.35"/>
    <row r="18" hidden="1" x14ac:dyDescent="0.35"/>
    <row r="19" hidden="1" x14ac:dyDescent="0.35"/>
    <row r="20" hidden="1" x14ac:dyDescent="0.35"/>
    <row r="21" hidden="1" x14ac:dyDescent="0.35"/>
    <row r="22" hidden="1" x14ac:dyDescent="0.35"/>
    <row r="23" hidden="1" x14ac:dyDescent="0.35"/>
    <row r="24" hidden="1" x14ac:dyDescent="0.35"/>
  </sheetData>
  <mergeCells count="1">
    <mergeCell ref="A2:A12"/>
  </mergeCells>
  <pageMargins left="0.70866141732283505" right="0.70866141732283505" top="1" bottom="1.5" header="0.31496062992126" footer="0.31496062992126"/>
  <pageSetup scale="94" orientation="landscape" horizontalDpi="90" verticalDpi="90" r:id="rId1"/>
  <headerFooter>
    <oddHeader xml:space="preserve">&amp;R&amp;6&amp;G
</oddHeader>
    <oddFooter>&amp;L&amp;G&amp;R&amp;P</oddFooter>
  </headerFooter>
  <customProperties>
    <customPr name="dnb_wsclassificatie" r:id="rId2"/>
  </customProperties>
  <drawing r:id="rId3"/>
  <legacyDrawingHF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39997558519241921"/>
  </sheetPr>
  <dimension ref="A1:F45"/>
  <sheetViews>
    <sheetView showGridLines="0" zoomScale="80" zoomScaleNormal="80" workbookViewId="0">
      <selection activeCell="A3" sqref="A3"/>
    </sheetView>
  </sheetViews>
  <sheetFormatPr defaultColWidth="9.1796875" defaultRowHeight="14.5" x14ac:dyDescent="0.35"/>
  <cols>
    <col min="1" max="1" width="5.453125" style="13" customWidth="1"/>
    <col min="2" max="2" width="80" style="13" customWidth="1"/>
    <col min="3" max="3" width="8.6328125" style="13" customWidth="1"/>
    <col min="4" max="5" width="16.1796875" style="13" bestFit="1" customWidth="1"/>
    <col min="6" max="16384" width="9.1796875" style="13"/>
  </cols>
  <sheetData>
    <row r="1" spans="1:3" ht="18.5" x14ac:dyDescent="0.35">
      <c r="A1" s="70" t="s">
        <v>164</v>
      </c>
      <c r="B1" s="70" t="s">
        <v>156</v>
      </c>
    </row>
    <row r="2" spans="1:3" ht="9" customHeight="1" x14ac:dyDescent="0.35">
      <c r="A2" s="14"/>
      <c r="B2" s="15"/>
      <c r="C2" s="16"/>
    </row>
    <row r="3" spans="1:3" ht="20" x14ac:dyDescent="0.35">
      <c r="A3" s="17"/>
      <c r="B3" s="18" t="s">
        <v>157</v>
      </c>
      <c r="C3" s="19"/>
    </row>
    <row r="4" spans="1:3" x14ac:dyDescent="0.35">
      <c r="A4" s="17"/>
      <c r="B4" s="18"/>
      <c r="C4" s="19"/>
    </row>
    <row r="5" spans="1:3" x14ac:dyDescent="0.35">
      <c r="A5" s="17"/>
      <c r="B5" s="18"/>
      <c r="C5" s="19"/>
    </row>
    <row r="6" spans="1:3" x14ac:dyDescent="0.35">
      <c r="A6" s="22" t="s">
        <v>22</v>
      </c>
      <c r="B6" s="28" t="s">
        <v>50</v>
      </c>
      <c r="C6" s="27"/>
    </row>
    <row r="7" spans="1:3" x14ac:dyDescent="0.35">
      <c r="A7" s="22"/>
      <c r="B7" s="28"/>
      <c r="C7" s="27"/>
    </row>
    <row r="8" spans="1:3" x14ac:dyDescent="0.35">
      <c r="A8" s="22"/>
      <c r="B8" s="28"/>
      <c r="C8" s="27"/>
    </row>
    <row r="9" spans="1:3" x14ac:dyDescent="0.35">
      <c r="A9" s="22"/>
      <c r="B9" s="28"/>
      <c r="C9" s="27"/>
    </row>
    <row r="10" spans="1:3" x14ac:dyDescent="0.35">
      <c r="A10" s="22"/>
      <c r="B10" s="28"/>
      <c r="C10" s="27"/>
    </row>
    <row r="11" spans="1:3" ht="17" customHeight="1" x14ac:dyDescent="0.35">
      <c r="A11" s="22"/>
      <c r="B11" s="28"/>
      <c r="C11" s="27"/>
    </row>
    <row r="12" spans="1:3" ht="17" customHeight="1" x14ac:dyDescent="0.35">
      <c r="A12" s="22"/>
      <c r="B12" s="28"/>
      <c r="C12" s="27"/>
    </row>
    <row r="13" spans="1:3" x14ac:dyDescent="0.35">
      <c r="A13" s="22"/>
      <c r="B13" s="28"/>
      <c r="C13" s="27"/>
    </row>
    <row r="14" spans="1:3" x14ac:dyDescent="0.35">
      <c r="A14" s="22"/>
      <c r="B14" s="44" t="s">
        <v>32</v>
      </c>
      <c r="C14" s="27"/>
    </row>
    <row r="15" spans="1:3" ht="21.5" customHeight="1" x14ac:dyDescent="0.35">
      <c r="A15" s="17"/>
      <c r="B15" s="90"/>
      <c r="C15" s="19"/>
    </row>
    <row r="16" spans="1:3" x14ac:dyDescent="0.35">
      <c r="A16" s="17"/>
      <c r="B16" s="25"/>
      <c r="C16" s="19"/>
    </row>
    <row r="17" spans="1:6" x14ac:dyDescent="0.35">
      <c r="A17" s="17"/>
      <c r="B17" s="18" t="s">
        <v>105</v>
      </c>
      <c r="C17" s="19"/>
    </row>
    <row r="18" spans="1:6" ht="27.5" customHeight="1" x14ac:dyDescent="0.35">
      <c r="A18" s="17"/>
      <c r="B18" s="90"/>
      <c r="C18" s="19"/>
    </row>
    <row r="19" spans="1:6" x14ac:dyDescent="0.35">
      <c r="A19" s="17"/>
      <c r="B19" s="25"/>
      <c r="C19" s="19"/>
    </row>
    <row r="20" spans="1:6" ht="22.75" customHeight="1" x14ac:dyDescent="0.35">
      <c r="A20" s="22" t="s">
        <v>23</v>
      </c>
      <c r="B20" s="23" t="s">
        <v>91</v>
      </c>
      <c r="C20" s="24"/>
    </row>
    <row r="21" spans="1:6" x14ac:dyDescent="0.35">
      <c r="A21" s="17"/>
      <c r="B21" s="18"/>
      <c r="C21" s="19"/>
    </row>
    <row r="22" spans="1:6" x14ac:dyDescent="0.35">
      <c r="A22" s="17"/>
      <c r="B22" s="18"/>
      <c r="C22" s="19"/>
    </row>
    <row r="23" spans="1:6" ht="25.25" customHeight="1" x14ac:dyDescent="0.35">
      <c r="A23" s="22"/>
      <c r="B23" s="23" t="s">
        <v>92</v>
      </c>
      <c r="C23" s="24"/>
      <c r="D23" s="5"/>
      <c r="E23" s="5"/>
      <c r="F23" s="5"/>
    </row>
    <row r="24" spans="1:6" ht="31.5" customHeight="1" x14ac:dyDescent="0.35">
      <c r="A24" s="22"/>
      <c r="B24" s="90"/>
      <c r="C24" s="19"/>
    </row>
    <row r="25" spans="1:6" x14ac:dyDescent="0.35">
      <c r="A25" s="17"/>
      <c r="B25" s="18"/>
      <c r="C25" s="19"/>
    </row>
    <row r="26" spans="1:6" x14ac:dyDescent="0.35">
      <c r="A26" s="22" t="s">
        <v>24</v>
      </c>
      <c r="B26" s="23" t="s">
        <v>51</v>
      </c>
      <c r="C26" s="24"/>
    </row>
    <row r="27" spans="1:6" x14ac:dyDescent="0.35">
      <c r="A27" s="22"/>
      <c r="B27" s="23"/>
      <c r="C27" s="24"/>
    </row>
    <row r="28" spans="1:6" x14ac:dyDescent="0.35">
      <c r="A28" s="22"/>
      <c r="B28" s="23"/>
      <c r="C28" s="24"/>
    </row>
    <row r="29" spans="1:6" x14ac:dyDescent="0.35">
      <c r="A29" s="22"/>
      <c r="B29" s="18" t="s">
        <v>105</v>
      </c>
      <c r="C29" s="24"/>
    </row>
    <row r="30" spans="1:6" ht="60.5" customHeight="1" x14ac:dyDescent="0.35">
      <c r="A30" s="22"/>
      <c r="B30" s="90"/>
      <c r="C30" s="19"/>
    </row>
    <row r="31" spans="1:6" x14ac:dyDescent="0.35">
      <c r="A31" s="17"/>
      <c r="B31" s="18"/>
      <c r="C31" s="19"/>
    </row>
    <row r="32" spans="1:6" ht="24" customHeight="1" x14ac:dyDescent="0.35">
      <c r="A32" s="22" t="s">
        <v>25</v>
      </c>
      <c r="B32" s="23" t="s">
        <v>238</v>
      </c>
      <c r="C32" s="24"/>
    </row>
    <row r="33" spans="1:3" x14ac:dyDescent="0.35">
      <c r="A33" s="22"/>
      <c r="B33" s="25"/>
      <c r="C33" s="19"/>
    </row>
    <row r="34" spans="1:3" x14ac:dyDescent="0.35">
      <c r="A34" s="22"/>
      <c r="B34" s="25"/>
      <c r="C34" s="19"/>
    </row>
    <row r="35" spans="1:3" x14ac:dyDescent="0.35">
      <c r="A35" s="22"/>
      <c r="B35" s="18" t="s">
        <v>105</v>
      </c>
      <c r="C35" s="24"/>
    </row>
    <row r="36" spans="1:3" ht="60.5" customHeight="1" x14ac:dyDescent="0.35">
      <c r="A36" s="22"/>
      <c r="B36" s="90"/>
      <c r="C36" s="19"/>
    </row>
    <row r="38" spans="1:3" x14ac:dyDescent="0.35">
      <c r="A38" s="22" t="s">
        <v>33</v>
      </c>
      <c r="B38" s="23" t="s">
        <v>14</v>
      </c>
      <c r="C38" s="24"/>
    </row>
    <row r="39" spans="1:3" ht="60.5" customHeight="1" x14ac:dyDescent="0.35">
      <c r="A39" s="22"/>
      <c r="B39" s="90"/>
      <c r="C39" s="19"/>
    </row>
    <row r="41" spans="1:3" ht="25.25" customHeight="1" x14ac:dyDescent="0.35">
      <c r="A41" s="22" t="s">
        <v>34</v>
      </c>
      <c r="B41" s="23" t="s">
        <v>95</v>
      </c>
      <c r="C41" s="24"/>
    </row>
    <row r="42" spans="1:3" x14ac:dyDescent="0.35">
      <c r="A42" s="22"/>
      <c r="B42" s="23"/>
      <c r="C42" s="24"/>
    </row>
    <row r="43" spans="1:3" x14ac:dyDescent="0.35">
      <c r="A43" s="22"/>
      <c r="B43" s="23"/>
      <c r="C43" s="24"/>
    </row>
    <row r="44" spans="1:3" ht="24.65" customHeight="1" x14ac:dyDescent="0.35">
      <c r="A44" s="22"/>
      <c r="B44" s="46" t="s">
        <v>96</v>
      </c>
      <c r="C44" s="24"/>
    </row>
    <row r="45" spans="1:3" ht="41.5" customHeight="1" x14ac:dyDescent="0.35">
      <c r="A45" s="22"/>
      <c r="B45" s="90"/>
      <c r="C45" s="19"/>
    </row>
  </sheetData>
  <sheetProtection algorithmName="SHA-512" hashValue="KnNtRzoEWe0OiHKx/D3X92sRc4c8IBFYrgHop7kVdUwPOLvQl8VGq8QO5if/aMWVFpHzSDyNj0OWjgCy2gpevQ==" saltValue="CYDWPkW2Fg4aEoRAftZ1fg==" spinCount="100000" sheet="1" objects="1" scenarios="1" formatCells="0"/>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ignoredErrors>
    <ignoredError sqref="A6 A20 A26 A32 A38 A41" numberStoredAsText="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1267" r:id="rId6" name="Check Box 3">
              <controlPr defaultSize="0" autoFill="0" autoLine="0" autoPict="0">
                <anchor moveWithCells="1">
                  <from>
                    <xdr:col>1</xdr:col>
                    <xdr:colOff>158750</xdr:colOff>
                    <xdr:row>6</xdr:row>
                    <xdr:rowOff>0</xdr:rowOff>
                  </from>
                  <to>
                    <xdr:col>1</xdr:col>
                    <xdr:colOff>1987550</xdr:colOff>
                    <xdr:row>7</xdr:row>
                    <xdr:rowOff>82550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158750</xdr:colOff>
                    <xdr:row>7</xdr:row>
                    <xdr:rowOff>63500</xdr:rowOff>
                  </from>
                  <to>
                    <xdr:col>1</xdr:col>
                    <xdr:colOff>1987550</xdr:colOff>
                    <xdr:row>8</xdr:row>
                    <xdr:rowOff>152400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158750</xdr:colOff>
                    <xdr:row>11</xdr:row>
                    <xdr:rowOff>82550</xdr:rowOff>
                  </from>
                  <to>
                    <xdr:col>1</xdr:col>
                    <xdr:colOff>1987550</xdr:colOff>
                    <xdr:row>12</xdr:row>
                    <xdr:rowOff>127000</xdr:rowOff>
                  </to>
                </anchor>
              </controlPr>
            </control>
          </mc:Choice>
        </mc:AlternateContent>
        <mc:AlternateContent xmlns:mc="http://schemas.openxmlformats.org/markup-compatibility/2006">
          <mc:Choice Requires="x14">
            <control shapeId="11270" r:id="rId9" name="Drop Down 6">
              <controlPr defaultSize="0" autoLine="0" autoPict="0">
                <anchor moveWithCells="1">
                  <from>
                    <xdr:col>1</xdr:col>
                    <xdr:colOff>12700</xdr:colOff>
                    <xdr:row>20</xdr:row>
                    <xdr:rowOff>38100</xdr:rowOff>
                  </from>
                  <to>
                    <xdr:col>1</xdr:col>
                    <xdr:colOff>990600</xdr:colOff>
                    <xdr:row>21</xdr:row>
                    <xdr:rowOff>31750</xdr:rowOff>
                  </to>
                </anchor>
              </controlPr>
            </control>
          </mc:Choice>
        </mc:AlternateContent>
        <mc:AlternateContent xmlns:mc="http://schemas.openxmlformats.org/markup-compatibility/2006">
          <mc:Choice Requires="x14">
            <control shapeId="11271" r:id="rId10" name="Drop Down 7">
              <controlPr defaultSize="0" autoLine="0" autoPict="0">
                <anchor moveWithCells="1">
                  <from>
                    <xdr:col>1</xdr:col>
                    <xdr:colOff>12700</xdr:colOff>
                    <xdr:row>26</xdr:row>
                    <xdr:rowOff>38100</xdr:rowOff>
                  </from>
                  <to>
                    <xdr:col>1</xdr:col>
                    <xdr:colOff>990600</xdr:colOff>
                    <xdr:row>27</xdr:row>
                    <xdr:rowOff>31750</xdr:rowOff>
                  </to>
                </anchor>
              </controlPr>
            </control>
          </mc:Choice>
        </mc:AlternateContent>
        <mc:AlternateContent xmlns:mc="http://schemas.openxmlformats.org/markup-compatibility/2006">
          <mc:Choice Requires="x14">
            <control shapeId="11272" r:id="rId11" name="Drop Down 8">
              <controlPr defaultSize="0" autoLine="0" autoPict="0">
                <anchor moveWithCells="1">
                  <from>
                    <xdr:col>1</xdr:col>
                    <xdr:colOff>12700</xdr:colOff>
                    <xdr:row>32</xdr:row>
                    <xdr:rowOff>38100</xdr:rowOff>
                  </from>
                  <to>
                    <xdr:col>1</xdr:col>
                    <xdr:colOff>990600</xdr:colOff>
                    <xdr:row>33</xdr:row>
                    <xdr:rowOff>31750</xdr:rowOff>
                  </to>
                </anchor>
              </controlPr>
            </control>
          </mc:Choice>
        </mc:AlternateContent>
        <mc:AlternateContent xmlns:mc="http://schemas.openxmlformats.org/markup-compatibility/2006">
          <mc:Choice Requires="x14">
            <control shapeId="11273" r:id="rId12" name="Drop Down 9">
              <controlPr defaultSize="0" autoLine="0" autoPict="0">
                <anchor moveWithCells="1">
                  <from>
                    <xdr:col>1</xdr:col>
                    <xdr:colOff>0</xdr:colOff>
                    <xdr:row>41</xdr:row>
                    <xdr:rowOff>82550</xdr:rowOff>
                  </from>
                  <to>
                    <xdr:col>1</xdr:col>
                    <xdr:colOff>977900</xdr:colOff>
                    <xdr:row>42</xdr:row>
                    <xdr:rowOff>82550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xdr:col>
                    <xdr:colOff>158750</xdr:colOff>
                    <xdr:row>8</xdr:row>
                    <xdr:rowOff>146050</xdr:rowOff>
                  </from>
                  <to>
                    <xdr:col>1</xdr:col>
                    <xdr:colOff>1987550</xdr:colOff>
                    <xdr:row>10</xdr:row>
                    <xdr:rowOff>50800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xdr:col>
                    <xdr:colOff>158750</xdr:colOff>
                    <xdr:row>10</xdr:row>
                    <xdr:rowOff>44450</xdr:rowOff>
                  </from>
                  <to>
                    <xdr:col>1</xdr:col>
                    <xdr:colOff>1987550</xdr:colOff>
                    <xdr:row>11</xdr:row>
                    <xdr:rowOff>101600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9" tint="0.39997558519241921"/>
  </sheetPr>
  <dimension ref="A1:F75"/>
  <sheetViews>
    <sheetView showGridLines="0" zoomScale="80" zoomScaleNormal="80" workbookViewId="0">
      <selection activeCell="A3" sqref="A3"/>
    </sheetView>
  </sheetViews>
  <sheetFormatPr defaultColWidth="9.1796875" defaultRowHeight="14.5" x14ac:dyDescent="0.35"/>
  <cols>
    <col min="1" max="1" width="5.453125" style="13" customWidth="1"/>
    <col min="2" max="2" width="80" style="13" customWidth="1"/>
    <col min="3" max="3" width="10.6328125" style="13" customWidth="1"/>
    <col min="4" max="5" width="16.1796875" style="13" bestFit="1" customWidth="1"/>
    <col min="6" max="16384" width="9.1796875" style="13"/>
  </cols>
  <sheetData>
    <row r="1" spans="1:3" ht="18.5" x14ac:dyDescent="0.35">
      <c r="A1" s="70" t="s">
        <v>24</v>
      </c>
      <c r="B1" s="70" t="s">
        <v>150</v>
      </c>
    </row>
    <row r="2" spans="1:3" ht="8" customHeight="1" x14ac:dyDescent="0.35">
      <c r="A2" s="14"/>
      <c r="B2" s="15"/>
      <c r="C2" s="16"/>
    </row>
    <row r="3" spans="1:3" ht="27" customHeight="1" x14ac:dyDescent="0.35">
      <c r="A3" s="17"/>
      <c r="B3" s="18" t="s">
        <v>158</v>
      </c>
      <c r="C3" s="19"/>
    </row>
    <row r="4" spans="1:3" x14ac:dyDescent="0.35">
      <c r="A4" s="17"/>
      <c r="B4" s="18"/>
      <c r="C4" s="19"/>
    </row>
    <row r="5" spans="1:3" x14ac:dyDescent="0.35">
      <c r="A5" s="17"/>
      <c r="B5" s="18"/>
      <c r="C5" s="19"/>
    </row>
    <row r="6" spans="1:3" ht="23.4" customHeight="1" x14ac:dyDescent="0.35">
      <c r="A6" s="22" t="s">
        <v>22</v>
      </c>
      <c r="B6" s="28" t="s">
        <v>19</v>
      </c>
      <c r="C6" s="27"/>
    </row>
    <row r="7" spans="1:3" x14ac:dyDescent="0.35">
      <c r="A7" s="17"/>
      <c r="B7" s="45"/>
      <c r="C7" s="19"/>
    </row>
    <row r="8" spans="1:3" x14ac:dyDescent="0.35">
      <c r="A8" s="17"/>
      <c r="B8" s="45"/>
      <c r="C8" s="19"/>
    </row>
    <row r="9" spans="1:3" x14ac:dyDescent="0.35">
      <c r="A9" s="22"/>
      <c r="B9" s="18" t="s">
        <v>105</v>
      </c>
      <c r="C9" s="24"/>
    </row>
    <row r="10" spans="1:3" ht="60.5" customHeight="1" x14ac:dyDescent="0.35">
      <c r="A10" s="22"/>
      <c r="B10" s="90"/>
      <c r="C10" s="19"/>
    </row>
    <row r="11" spans="1:3" x14ac:dyDescent="0.35">
      <c r="A11" s="17"/>
      <c r="B11" s="25"/>
      <c r="C11" s="19"/>
    </row>
    <row r="12" spans="1:3" ht="25.25" customHeight="1" x14ac:dyDescent="0.35">
      <c r="A12" s="22" t="s">
        <v>23</v>
      </c>
      <c r="B12" s="23" t="s">
        <v>159</v>
      </c>
      <c r="C12" s="24"/>
    </row>
    <row r="13" spans="1:3" x14ac:dyDescent="0.35">
      <c r="A13" s="17"/>
      <c r="B13" s="25"/>
      <c r="C13" s="19"/>
    </row>
    <row r="14" spans="1:3" x14ac:dyDescent="0.35">
      <c r="A14" s="17"/>
      <c r="B14" s="25"/>
      <c r="C14" s="19"/>
    </row>
    <row r="15" spans="1:3" x14ac:dyDescent="0.35">
      <c r="A15" s="22"/>
      <c r="B15" s="18" t="s">
        <v>105</v>
      </c>
      <c r="C15" s="24"/>
    </row>
    <row r="16" spans="1:3" ht="60.5" customHeight="1" x14ac:dyDescent="0.35">
      <c r="A16" s="22"/>
      <c r="B16" s="90"/>
      <c r="C16" s="19"/>
    </row>
    <row r="17" spans="1:6" x14ac:dyDescent="0.35">
      <c r="A17" s="17"/>
      <c r="B17" s="18"/>
      <c r="C17" s="19"/>
    </row>
    <row r="18" spans="1:6" ht="25.25" customHeight="1" x14ac:dyDescent="0.35">
      <c r="A18" s="22" t="s">
        <v>24</v>
      </c>
      <c r="B18" s="23" t="s">
        <v>133</v>
      </c>
      <c r="C18" s="50"/>
      <c r="D18" s="5"/>
      <c r="E18" s="5"/>
      <c r="F18" s="5"/>
    </row>
    <row r="19" spans="1:6" x14ac:dyDescent="0.35">
      <c r="A19" s="22"/>
      <c r="B19" s="23"/>
      <c r="C19" s="24"/>
      <c r="D19" s="5"/>
      <c r="E19" s="5"/>
      <c r="F19" s="5"/>
    </row>
    <row r="20" spans="1:6" x14ac:dyDescent="0.35">
      <c r="A20" s="22"/>
      <c r="B20" s="23"/>
      <c r="C20" s="24"/>
      <c r="D20" s="5"/>
      <c r="E20" s="5"/>
      <c r="F20" s="5"/>
    </row>
    <row r="21" spans="1:6" x14ac:dyDescent="0.35">
      <c r="A21" s="22"/>
      <c r="B21" s="18" t="s">
        <v>105</v>
      </c>
      <c r="C21" s="24"/>
      <c r="D21" s="5"/>
      <c r="E21" s="5"/>
      <c r="F21" s="5"/>
    </row>
    <row r="22" spans="1:6" ht="29" customHeight="1" x14ac:dyDescent="0.35">
      <c r="A22" s="22"/>
      <c r="B22" s="90"/>
      <c r="C22" s="19"/>
    </row>
    <row r="23" spans="1:6" x14ac:dyDescent="0.35">
      <c r="A23" s="17"/>
      <c r="B23" s="18"/>
      <c r="C23" s="19"/>
    </row>
    <row r="24" spans="1:6" ht="25.25" customHeight="1" x14ac:dyDescent="0.35">
      <c r="A24" s="22" t="s">
        <v>25</v>
      </c>
      <c r="B24" s="23" t="s">
        <v>244</v>
      </c>
    </row>
    <row r="25" spans="1:6" x14ac:dyDescent="0.35">
      <c r="A25" s="89" t="s">
        <v>22</v>
      </c>
      <c r="B25" s="91"/>
    </row>
    <row r="26" spans="1:6" x14ac:dyDescent="0.35">
      <c r="A26" s="89" t="s">
        <v>23</v>
      </c>
      <c r="B26" s="92"/>
    </row>
    <row r="27" spans="1:6" x14ac:dyDescent="0.35">
      <c r="A27" s="89" t="s">
        <v>24</v>
      </c>
      <c r="B27" s="93"/>
      <c r="C27" s="49"/>
      <c r="D27" s="2"/>
    </row>
    <row r="28" spans="1:6" x14ac:dyDescent="0.35">
      <c r="A28" s="22"/>
      <c r="B28" s="25"/>
      <c r="C28" s="25"/>
    </row>
    <row r="29" spans="1:6" x14ac:dyDescent="0.35">
      <c r="A29" s="22"/>
      <c r="B29" s="32" t="s">
        <v>103</v>
      </c>
      <c r="C29" s="25"/>
    </row>
    <row r="30" spans="1:6" x14ac:dyDescent="0.35">
      <c r="A30" s="89" t="s">
        <v>22</v>
      </c>
      <c r="B30" s="91"/>
      <c r="C30" s="25"/>
    </row>
    <row r="31" spans="1:6" x14ac:dyDescent="0.35">
      <c r="A31" s="89" t="s">
        <v>23</v>
      </c>
      <c r="B31" s="92"/>
      <c r="C31" s="25"/>
    </row>
    <row r="32" spans="1:6" x14ac:dyDescent="0.35">
      <c r="A32" s="89" t="s">
        <v>24</v>
      </c>
      <c r="B32" s="93"/>
      <c r="C32" s="25"/>
    </row>
    <row r="34" spans="1:3" ht="25.75" customHeight="1" x14ac:dyDescent="0.35">
      <c r="A34" s="22" t="s">
        <v>33</v>
      </c>
      <c r="B34" s="23" t="s">
        <v>18</v>
      </c>
      <c r="C34" s="24"/>
    </row>
    <row r="35" spans="1:3" x14ac:dyDescent="0.35">
      <c r="A35" s="22"/>
      <c r="B35" s="23"/>
      <c r="C35" s="24"/>
    </row>
    <row r="36" spans="1:3" x14ac:dyDescent="0.35">
      <c r="A36" s="22"/>
      <c r="B36" s="23"/>
      <c r="C36" s="24"/>
    </row>
    <row r="37" spans="1:3" x14ac:dyDescent="0.35">
      <c r="A37" s="22"/>
      <c r="B37" s="18" t="s">
        <v>104</v>
      </c>
      <c r="C37" s="24"/>
    </row>
    <row r="38" spans="1:3" ht="74" customHeight="1" x14ac:dyDescent="0.35">
      <c r="A38" s="22"/>
      <c r="B38" s="90"/>
      <c r="C38" s="19"/>
    </row>
    <row r="40" spans="1:3" x14ac:dyDescent="0.35">
      <c r="A40" s="17"/>
      <c r="B40" s="18"/>
      <c r="C40" s="19"/>
    </row>
    <row r="41" spans="1:3" ht="21" x14ac:dyDescent="0.35">
      <c r="A41" s="22" t="s">
        <v>34</v>
      </c>
      <c r="B41" s="23" t="s">
        <v>239</v>
      </c>
      <c r="C41" s="24"/>
    </row>
    <row r="42" spans="1:3" x14ac:dyDescent="0.35">
      <c r="A42" s="22"/>
      <c r="B42" s="23"/>
      <c r="C42" s="24"/>
    </row>
    <row r="43" spans="1:3" x14ac:dyDescent="0.35">
      <c r="A43" s="22"/>
      <c r="B43" s="23"/>
      <c r="C43" s="24"/>
    </row>
    <row r="44" spans="1:3" x14ac:dyDescent="0.35">
      <c r="A44" s="22"/>
      <c r="B44" s="23"/>
      <c r="C44" s="24"/>
    </row>
    <row r="45" spans="1:3" x14ac:dyDescent="0.35">
      <c r="A45" s="22"/>
      <c r="B45" s="23"/>
      <c r="C45" s="24"/>
    </row>
    <row r="46" spans="1:3" x14ac:dyDescent="0.35">
      <c r="A46" s="22"/>
      <c r="B46" s="23"/>
      <c r="C46" s="24"/>
    </row>
    <row r="47" spans="1:3" x14ac:dyDescent="0.35">
      <c r="A47" s="22"/>
      <c r="B47" s="23"/>
      <c r="C47" s="24"/>
    </row>
    <row r="48" spans="1:3" x14ac:dyDescent="0.35">
      <c r="A48" s="22"/>
      <c r="B48" s="23"/>
      <c r="C48" s="24"/>
    </row>
    <row r="49" spans="1:3" x14ac:dyDescent="0.35">
      <c r="A49" s="22"/>
      <c r="B49" s="23"/>
      <c r="C49" s="24"/>
    </row>
    <row r="50" spans="1:3" x14ac:dyDescent="0.35">
      <c r="A50" s="22"/>
      <c r="B50" s="23"/>
      <c r="C50" s="24"/>
    </row>
    <row r="51" spans="1:3" x14ac:dyDescent="0.35">
      <c r="A51" s="22"/>
      <c r="B51" s="23"/>
      <c r="C51" s="24"/>
    </row>
    <row r="52" spans="1:3" x14ac:dyDescent="0.35">
      <c r="A52" s="22"/>
      <c r="B52" s="23"/>
      <c r="C52" s="24"/>
    </row>
    <row r="53" spans="1:3" x14ac:dyDescent="0.35">
      <c r="A53" s="22"/>
      <c r="B53" s="23"/>
      <c r="C53" s="24"/>
    </row>
    <row r="54" spans="1:3" x14ac:dyDescent="0.35">
      <c r="A54" s="22"/>
      <c r="B54" s="23"/>
      <c r="C54" s="24"/>
    </row>
    <row r="55" spans="1:3" x14ac:dyDescent="0.35">
      <c r="A55" s="22"/>
      <c r="B55" s="23"/>
      <c r="C55" s="24"/>
    </row>
    <row r="56" spans="1:3" x14ac:dyDescent="0.35">
      <c r="A56" s="22"/>
      <c r="B56" s="44" t="s">
        <v>32</v>
      </c>
      <c r="C56" s="27"/>
    </row>
    <row r="57" spans="1:3" ht="21.5" customHeight="1" x14ac:dyDescent="0.35">
      <c r="A57" s="17"/>
      <c r="B57" s="90"/>
      <c r="C57" s="19"/>
    </row>
    <row r="58" spans="1:3" x14ac:dyDescent="0.35">
      <c r="A58" s="17"/>
      <c r="B58" s="25"/>
      <c r="C58" s="19"/>
    </row>
    <row r="59" spans="1:3" x14ac:dyDescent="0.35">
      <c r="A59" s="22"/>
      <c r="B59" s="18" t="s">
        <v>105</v>
      </c>
      <c r="C59" s="24"/>
    </row>
    <row r="60" spans="1:3" ht="66" customHeight="1" x14ac:dyDescent="0.35">
      <c r="A60" s="22"/>
      <c r="B60" s="90"/>
      <c r="C60" s="19"/>
    </row>
    <row r="62" spans="1:3" ht="21" x14ac:dyDescent="0.35">
      <c r="A62" s="22" t="s">
        <v>31</v>
      </c>
      <c r="B62" s="23" t="s">
        <v>127</v>
      </c>
      <c r="C62" s="51"/>
    </row>
    <row r="63" spans="1:3" x14ac:dyDescent="0.35">
      <c r="A63" s="22"/>
      <c r="B63" s="23"/>
      <c r="C63" s="24"/>
    </row>
    <row r="64" spans="1:3" x14ac:dyDescent="0.35">
      <c r="A64" s="22"/>
      <c r="B64" s="23"/>
      <c r="C64" s="24"/>
    </row>
    <row r="65" spans="1:3" x14ac:dyDescent="0.35">
      <c r="A65" s="22"/>
      <c r="B65" s="23"/>
      <c r="C65" s="24"/>
    </row>
    <row r="66" spans="1:3" x14ac:dyDescent="0.35">
      <c r="A66" s="22"/>
      <c r="B66" s="23"/>
      <c r="C66" s="24"/>
    </row>
    <row r="67" spans="1:3" x14ac:dyDescent="0.35">
      <c r="A67" s="22"/>
      <c r="B67" s="23"/>
      <c r="C67" s="24"/>
    </row>
    <row r="68" spans="1:3" x14ac:dyDescent="0.35">
      <c r="A68" s="22"/>
      <c r="B68" s="23"/>
      <c r="C68" s="24"/>
    </row>
    <row r="69" spans="1:3" x14ac:dyDescent="0.35">
      <c r="A69" s="22"/>
      <c r="B69" s="23"/>
      <c r="C69" s="24"/>
    </row>
    <row r="70" spans="1:3" x14ac:dyDescent="0.35">
      <c r="A70" s="22"/>
      <c r="B70" s="23"/>
      <c r="C70" s="24"/>
    </row>
    <row r="71" spans="1:3" x14ac:dyDescent="0.35">
      <c r="A71" s="22"/>
      <c r="B71" s="44" t="s">
        <v>32</v>
      </c>
      <c r="C71" s="27"/>
    </row>
    <row r="72" spans="1:3" ht="21.5" customHeight="1" x14ac:dyDescent="0.35">
      <c r="A72" s="17"/>
      <c r="B72" s="90"/>
      <c r="C72" s="19"/>
    </row>
    <row r="73" spans="1:3" x14ac:dyDescent="0.35">
      <c r="A73" s="22"/>
      <c r="B73" s="23"/>
      <c r="C73" s="24"/>
    </row>
    <row r="74" spans="1:3" x14ac:dyDescent="0.35">
      <c r="A74" s="22"/>
      <c r="B74" s="18" t="s">
        <v>105</v>
      </c>
      <c r="C74" s="24"/>
    </row>
    <row r="75" spans="1:3" ht="90" customHeight="1" x14ac:dyDescent="0.35">
      <c r="A75" s="22"/>
      <c r="B75" s="90"/>
      <c r="C75" s="19"/>
    </row>
  </sheetData>
  <sheetProtection algorithmName="SHA-512" hashValue="XgTFyoC4p/ofUm1hmcvmD/t++tcY0ao91EMuyGwHYWbrlvSMY5JTMT+OCSHYNAiowcF50kcyXXnVaRAnUwWB/Q==" saltValue="pN9S3pBuIQ7u6lWcIgd6pg==" spinCount="100000" sheet="1" objects="1" scenarios="1" formatCells="0"/>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ignoredErrors>
    <ignoredError sqref="A6 A12 A18 A24 A25:A27 A30:A32 A62 A41 A34" numberStoredAsText="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2289" r:id="rId6" name="Drop Down 1">
              <controlPr defaultSize="0" autoLine="0" autoPict="0">
                <anchor moveWithCells="1">
                  <from>
                    <xdr:col>0</xdr:col>
                    <xdr:colOff>374650</xdr:colOff>
                    <xdr:row>6</xdr:row>
                    <xdr:rowOff>63500</xdr:rowOff>
                  </from>
                  <to>
                    <xdr:col>1</xdr:col>
                    <xdr:colOff>977900</xdr:colOff>
                    <xdr:row>7</xdr:row>
                    <xdr:rowOff>63500</xdr:rowOff>
                  </to>
                </anchor>
              </controlPr>
            </control>
          </mc:Choice>
        </mc:AlternateContent>
        <mc:AlternateContent xmlns:mc="http://schemas.openxmlformats.org/markup-compatibility/2006">
          <mc:Choice Requires="x14">
            <control shapeId="12290" r:id="rId7" name="Drop Down 2">
              <controlPr defaultSize="0" autoLine="0" autoPict="0">
                <anchor moveWithCells="1">
                  <from>
                    <xdr:col>1</xdr:col>
                    <xdr:colOff>0</xdr:colOff>
                    <xdr:row>12</xdr:row>
                    <xdr:rowOff>63500</xdr:rowOff>
                  </from>
                  <to>
                    <xdr:col>1</xdr:col>
                    <xdr:colOff>977900</xdr:colOff>
                    <xdr:row>13</xdr:row>
                    <xdr:rowOff>63500</xdr:rowOff>
                  </to>
                </anchor>
              </controlPr>
            </control>
          </mc:Choice>
        </mc:AlternateContent>
        <mc:AlternateContent xmlns:mc="http://schemas.openxmlformats.org/markup-compatibility/2006">
          <mc:Choice Requires="x14">
            <control shapeId="12291" r:id="rId8" name="Drop Down 3">
              <controlPr defaultSize="0" autoLine="0" autoPict="0">
                <anchor moveWithCells="1">
                  <from>
                    <xdr:col>1</xdr:col>
                    <xdr:colOff>0</xdr:colOff>
                    <xdr:row>18</xdr:row>
                    <xdr:rowOff>88900</xdr:rowOff>
                  </from>
                  <to>
                    <xdr:col>1</xdr:col>
                    <xdr:colOff>977900</xdr:colOff>
                    <xdr:row>19</xdr:row>
                    <xdr:rowOff>82550</xdr:rowOff>
                  </to>
                </anchor>
              </controlPr>
            </control>
          </mc:Choice>
        </mc:AlternateContent>
        <mc:AlternateContent xmlns:mc="http://schemas.openxmlformats.org/markup-compatibility/2006">
          <mc:Choice Requires="x14">
            <control shapeId="12292" r:id="rId9" name="Drop Down 4">
              <controlPr defaultSize="0" autoLine="0" autoPict="0">
                <anchor moveWithCells="1">
                  <from>
                    <xdr:col>1</xdr:col>
                    <xdr:colOff>0</xdr:colOff>
                    <xdr:row>34</xdr:row>
                    <xdr:rowOff>88900</xdr:rowOff>
                  </from>
                  <to>
                    <xdr:col>1</xdr:col>
                    <xdr:colOff>977900</xdr:colOff>
                    <xdr:row>35</xdr:row>
                    <xdr:rowOff>82550</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1</xdr:col>
                    <xdr:colOff>165100</xdr:colOff>
                    <xdr:row>41</xdr:row>
                    <xdr:rowOff>76200</xdr:rowOff>
                  </from>
                  <to>
                    <xdr:col>1</xdr:col>
                    <xdr:colOff>1892300</xdr:colOff>
                    <xdr:row>42</xdr:row>
                    <xdr:rowOff>101600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1</xdr:col>
                    <xdr:colOff>165100</xdr:colOff>
                    <xdr:row>42</xdr:row>
                    <xdr:rowOff>139700</xdr:rowOff>
                  </from>
                  <to>
                    <xdr:col>1</xdr:col>
                    <xdr:colOff>1892300</xdr:colOff>
                    <xdr:row>43</xdr:row>
                    <xdr:rowOff>158750</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1</xdr:col>
                    <xdr:colOff>165100</xdr:colOff>
                    <xdr:row>44</xdr:row>
                    <xdr:rowOff>25400</xdr:rowOff>
                  </from>
                  <to>
                    <xdr:col>1</xdr:col>
                    <xdr:colOff>1898650</xdr:colOff>
                    <xdr:row>45</xdr:row>
                    <xdr:rowOff>38100</xdr:rowOff>
                  </to>
                </anchor>
              </controlPr>
            </control>
          </mc:Choice>
        </mc:AlternateContent>
        <mc:AlternateContent xmlns:mc="http://schemas.openxmlformats.org/markup-compatibility/2006">
          <mc:Choice Requires="x14">
            <control shapeId="12296" r:id="rId13" name="Check Box 8">
              <controlPr defaultSize="0" autoFill="0" autoLine="0" autoPict="0">
                <anchor moveWithCells="1">
                  <from>
                    <xdr:col>1</xdr:col>
                    <xdr:colOff>165100</xdr:colOff>
                    <xdr:row>45</xdr:row>
                    <xdr:rowOff>82550</xdr:rowOff>
                  </from>
                  <to>
                    <xdr:col>1</xdr:col>
                    <xdr:colOff>1892300</xdr:colOff>
                    <xdr:row>46</xdr:row>
                    <xdr:rowOff>101600</xdr:rowOff>
                  </to>
                </anchor>
              </controlPr>
            </control>
          </mc:Choice>
        </mc:AlternateContent>
        <mc:AlternateContent xmlns:mc="http://schemas.openxmlformats.org/markup-compatibility/2006">
          <mc:Choice Requires="x14">
            <control shapeId="12297" r:id="rId14" name="Check Box 9">
              <controlPr defaultSize="0" autoFill="0" autoLine="0" autoPict="0">
                <anchor moveWithCells="1">
                  <from>
                    <xdr:col>1</xdr:col>
                    <xdr:colOff>165100</xdr:colOff>
                    <xdr:row>46</xdr:row>
                    <xdr:rowOff>127000</xdr:rowOff>
                  </from>
                  <to>
                    <xdr:col>1</xdr:col>
                    <xdr:colOff>1892300</xdr:colOff>
                    <xdr:row>47</xdr:row>
                    <xdr:rowOff>146050</xdr:rowOff>
                  </to>
                </anchor>
              </controlPr>
            </control>
          </mc:Choice>
        </mc:AlternateContent>
        <mc:AlternateContent xmlns:mc="http://schemas.openxmlformats.org/markup-compatibility/2006">
          <mc:Choice Requires="x14">
            <control shapeId="12298" r:id="rId15" name="Check Box 10">
              <controlPr defaultSize="0" autoFill="0" autoLine="0" autoPict="0">
                <anchor moveWithCells="1">
                  <from>
                    <xdr:col>1</xdr:col>
                    <xdr:colOff>165100</xdr:colOff>
                    <xdr:row>48</xdr:row>
                    <xdr:rowOff>25400</xdr:rowOff>
                  </from>
                  <to>
                    <xdr:col>1</xdr:col>
                    <xdr:colOff>1898650</xdr:colOff>
                    <xdr:row>49</xdr:row>
                    <xdr:rowOff>31750</xdr:rowOff>
                  </to>
                </anchor>
              </controlPr>
            </control>
          </mc:Choice>
        </mc:AlternateContent>
        <mc:AlternateContent xmlns:mc="http://schemas.openxmlformats.org/markup-compatibility/2006">
          <mc:Choice Requires="x14">
            <control shapeId="12299" r:id="rId16" name="Check Box 11">
              <controlPr defaultSize="0" autoFill="0" autoLine="0" autoPict="0">
                <anchor moveWithCells="1">
                  <from>
                    <xdr:col>1</xdr:col>
                    <xdr:colOff>165100</xdr:colOff>
                    <xdr:row>53</xdr:row>
                    <xdr:rowOff>38100</xdr:rowOff>
                  </from>
                  <to>
                    <xdr:col>1</xdr:col>
                    <xdr:colOff>1892300</xdr:colOff>
                    <xdr:row>54</xdr:row>
                    <xdr:rowOff>63500</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1</xdr:col>
                    <xdr:colOff>165100</xdr:colOff>
                    <xdr:row>62</xdr:row>
                    <xdr:rowOff>69850</xdr:rowOff>
                  </from>
                  <to>
                    <xdr:col>1</xdr:col>
                    <xdr:colOff>1631950</xdr:colOff>
                    <xdr:row>63</xdr:row>
                    <xdr:rowOff>107950</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1</xdr:col>
                    <xdr:colOff>165100</xdr:colOff>
                    <xdr:row>63</xdr:row>
                    <xdr:rowOff>139700</xdr:rowOff>
                  </from>
                  <to>
                    <xdr:col>1</xdr:col>
                    <xdr:colOff>1631950</xdr:colOff>
                    <xdr:row>64</xdr:row>
                    <xdr:rowOff>177800</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1</xdr:col>
                    <xdr:colOff>165100</xdr:colOff>
                    <xdr:row>65</xdr:row>
                    <xdr:rowOff>31750</xdr:rowOff>
                  </from>
                  <to>
                    <xdr:col>1</xdr:col>
                    <xdr:colOff>1631950</xdr:colOff>
                    <xdr:row>66</xdr:row>
                    <xdr:rowOff>69850</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xdr:col>
                    <xdr:colOff>165100</xdr:colOff>
                    <xdr:row>66</xdr:row>
                    <xdr:rowOff>88900</xdr:rowOff>
                  </from>
                  <to>
                    <xdr:col>1</xdr:col>
                    <xdr:colOff>1631950</xdr:colOff>
                    <xdr:row>67</xdr:row>
                    <xdr:rowOff>127000</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1</xdr:col>
                    <xdr:colOff>165100</xdr:colOff>
                    <xdr:row>67</xdr:row>
                    <xdr:rowOff>165100</xdr:rowOff>
                  </from>
                  <to>
                    <xdr:col>1</xdr:col>
                    <xdr:colOff>1631950</xdr:colOff>
                    <xdr:row>69</xdr:row>
                    <xdr:rowOff>25400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xdr:col>
                    <xdr:colOff>165100</xdr:colOff>
                    <xdr:row>49</xdr:row>
                    <xdr:rowOff>76200</xdr:rowOff>
                  </from>
                  <to>
                    <xdr:col>1</xdr:col>
                    <xdr:colOff>1892300</xdr:colOff>
                    <xdr:row>50</xdr:row>
                    <xdr:rowOff>101600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xdr:col>
                    <xdr:colOff>165100</xdr:colOff>
                    <xdr:row>50</xdr:row>
                    <xdr:rowOff>139700</xdr:rowOff>
                  </from>
                  <to>
                    <xdr:col>1</xdr:col>
                    <xdr:colOff>1892300</xdr:colOff>
                    <xdr:row>51</xdr:row>
                    <xdr:rowOff>158750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1</xdr:col>
                    <xdr:colOff>165100</xdr:colOff>
                    <xdr:row>52</xdr:row>
                    <xdr:rowOff>6350</xdr:rowOff>
                  </from>
                  <to>
                    <xdr:col>1</xdr:col>
                    <xdr:colOff>1892300</xdr:colOff>
                    <xdr:row>53</xdr:row>
                    <xdr:rowOff>25400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BDBDFF"/>
  </sheetPr>
  <dimension ref="A1:F23"/>
  <sheetViews>
    <sheetView showGridLines="0" zoomScale="80" zoomScaleNormal="80" workbookViewId="0">
      <selection activeCell="A3" sqref="A3"/>
    </sheetView>
  </sheetViews>
  <sheetFormatPr defaultColWidth="9.1796875" defaultRowHeight="14.5" x14ac:dyDescent="0.35"/>
  <cols>
    <col min="1" max="1" width="5.453125" style="13" customWidth="1"/>
    <col min="2" max="2" width="80" style="13" customWidth="1"/>
    <col min="3" max="3" width="3.54296875" style="13" customWidth="1"/>
    <col min="4" max="5" width="16.1796875" style="13" bestFit="1" customWidth="1"/>
    <col min="6" max="16384" width="9.1796875" style="13"/>
  </cols>
  <sheetData>
    <row r="1" spans="1:6" ht="18.5" x14ac:dyDescent="0.35">
      <c r="A1" s="70" t="s">
        <v>25</v>
      </c>
      <c r="B1" s="70" t="s">
        <v>13</v>
      </c>
    </row>
    <row r="2" spans="1:6" ht="9" customHeight="1" x14ac:dyDescent="0.35">
      <c r="A2" s="20"/>
      <c r="B2" s="21"/>
      <c r="C2" s="19"/>
    </row>
    <row r="3" spans="1:6" ht="43" customHeight="1" x14ac:dyDescent="0.35">
      <c r="A3" s="17"/>
      <c r="B3" s="18" t="s">
        <v>147</v>
      </c>
      <c r="C3" s="19"/>
    </row>
    <row r="4" spans="1:6" x14ac:dyDescent="0.35">
      <c r="A4" s="17"/>
      <c r="B4" s="18"/>
      <c r="C4" s="19"/>
    </row>
    <row r="5" spans="1:6" ht="25.25" customHeight="1" x14ac:dyDescent="0.35">
      <c r="A5" s="22" t="s">
        <v>22</v>
      </c>
      <c r="B5" s="28" t="s">
        <v>148</v>
      </c>
      <c r="C5" s="27"/>
    </row>
    <row r="6" spans="1:6" x14ac:dyDescent="0.35">
      <c r="A6" s="22"/>
      <c r="B6" s="28"/>
      <c r="C6" s="27"/>
    </row>
    <row r="7" spans="1:6" x14ac:dyDescent="0.35">
      <c r="A7" s="22"/>
      <c r="B7" s="28"/>
      <c r="C7" s="27"/>
    </row>
    <row r="8" spans="1:6" x14ac:dyDescent="0.35">
      <c r="A8" s="22"/>
      <c r="B8" s="44" t="s">
        <v>125</v>
      </c>
      <c r="C8" s="27"/>
    </row>
    <row r="9" spans="1:6" ht="46.5" customHeight="1" x14ac:dyDescent="0.35">
      <c r="A9" s="17"/>
      <c r="B9" s="90"/>
      <c r="C9" s="19"/>
    </row>
    <row r="10" spans="1:6" x14ac:dyDescent="0.35">
      <c r="A10" s="17"/>
      <c r="B10" s="25"/>
      <c r="C10" s="19"/>
    </row>
    <row r="11" spans="1:6" x14ac:dyDescent="0.35">
      <c r="A11" s="17"/>
      <c r="B11" s="18"/>
      <c r="C11" s="19"/>
      <c r="D11" s="1"/>
    </row>
    <row r="12" spans="1:6" x14ac:dyDescent="0.35">
      <c r="A12" s="22" t="s">
        <v>23</v>
      </c>
      <c r="B12" s="23" t="s">
        <v>149</v>
      </c>
      <c r="C12" s="24"/>
      <c r="D12" s="53"/>
      <c r="E12" s="5"/>
      <c r="F12" s="5"/>
    </row>
    <row r="13" spans="1:6" x14ac:dyDescent="0.35">
      <c r="A13" s="22"/>
      <c r="B13" s="18" t="s">
        <v>130</v>
      </c>
      <c r="C13" s="24"/>
      <c r="D13" s="53"/>
      <c r="E13" s="5"/>
      <c r="F13" s="5"/>
    </row>
    <row r="14" spans="1:6" ht="48" customHeight="1" x14ac:dyDescent="0.35">
      <c r="A14" s="17"/>
      <c r="B14" s="90"/>
      <c r="C14" s="19"/>
      <c r="D14" s="1"/>
    </row>
    <row r="15" spans="1:6" x14ac:dyDescent="0.35">
      <c r="A15" s="17"/>
      <c r="B15" s="25"/>
      <c r="C15" s="19"/>
    </row>
    <row r="16" spans="1:6" x14ac:dyDescent="0.35">
      <c r="A16" s="17"/>
      <c r="B16" s="25" t="s">
        <v>129</v>
      </c>
      <c r="C16" s="19"/>
    </row>
    <row r="17" spans="1:3" ht="57.5" customHeight="1" x14ac:dyDescent="0.35">
      <c r="A17" s="17"/>
      <c r="B17" s="90"/>
      <c r="C17" s="19"/>
    </row>
    <row r="18" spans="1:3" x14ac:dyDescent="0.35">
      <c r="A18" s="17"/>
      <c r="B18" s="18"/>
      <c r="C18" s="19"/>
    </row>
    <row r="19" spans="1:3" ht="21" x14ac:dyDescent="0.35">
      <c r="A19" s="22" t="s">
        <v>24</v>
      </c>
      <c r="B19" s="87" t="s">
        <v>243</v>
      </c>
      <c r="C19" s="24"/>
    </row>
    <row r="20" spans="1:3" ht="74.5" customHeight="1" x14ac:dyDescent="0.35">
      <c r="A20" s="17"/>
      <c r="B20" s="90"/>
      <c r="C20" s="19"/>
    </row>
    <row r="21" spans="1:3" x14ac:dyDescent="0.35">
      <c r="A21" s="17"/>
      <c r="B21" s="18"/>
      <c r="C21" s="19"/>
    </row>
    <row r="22" spans="1:3" ht="26.4" customHeight="1" x14ac:dyDescent="0.35">
      <c r="A22" s="22" t="s">
        <v>25</v>
      </c>
      <c r="B22" s="87" t="s">
        <v>246</v>
      </c>
    </row>
    <row r="23" spans="1:3" ht="66.5" customHeight="1" x14ac:dyDescent="0.35">
      <c r="B23" s="90"/>
    </row>
  </sheetData>
  <sheetProtection algorithmName="SHA-512" hashValue="MOcU155PISpjugnnLxY5upLVJe0b8XTBvKaCEhz5SN9MK9UThZHHCeDVxGcgdWMWtQ0fsJO1XqIUcEVmIv/0yA==" saltValue="M8UejhKFmlTrSRnRIostXg==" spinCount="100000" sheet="1" objects="1" scenarios="1" formatCells="0"/>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ignoredErrors>
    <ignoredError sqref="A5 A12 A19 A22" numberStoredAsText="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6385" r:id="rId6" name="Drop Down 1">
              <controlPr defaultSize="0" autoLine="0" autoPict="0">
                <anchor moveWithCells="1">
                  <from>
                    <xdr:col>1</xdr:col>
                    <xdr:colOff>0</xdr:colOff>
                    <xdr:row>5</xdr:row>
                    <xdr:rowOff>50800</xdr:rowOff>
                  </from>
                  <to>
                    <xdr:col>1</xdr:col>
                    <xdr:colOff>977900</xdr:colOff>
                    <xdr:row>6</xdr:row>
                    <xdr:rowOff>44450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9"/>
  <sheetViews>
    <sheetView showGridLines="0" workbookViewId="0">
      <selection activeCell="A15" sqref="A15"/>
    </sheetView>
  </sheetViews>
  <sheetFormatPr defaultRowHeight="14.5" x14ac:dyDescent="0.35"/>
  <cols>
    <col min="1" max="1" width="39.81640625" customWidth="1"/>
    <col min="2" max="2" width="74.90625" customWidth="1"/>
  </cols>
  <sheetData>
    <row r="1" spans="1:2" ht="24" customHeight="1" x14ac:dyDescent="0.35">
      <c r="A1" s="101" t="s">
        <v>0</v>
      </c>
      <c r="B1" s="102"/>
    </row>
    <row r="2" spans="1:2" x14ac:dyDescent="0.35">
      <c r="A2" s="6" t="s">
        <v>1</v>
      </c>
      <c r="B2" s="7"/>
    </row>
    <row r="3" spans="1:2" x14ac:dyDescent="0.35">
      <c r="A3" s="3"/>
      <c r="B3" s="4"/>
    </row>
    <row r="4" spans="1:2" ht="78" x14ac:dyDescent="0.35">
      <c r="A4" s="8" t="s">
        <v>2</v>
      </c>
      <c r="B4" s="9" t="s">
        <v>15</v>
      </c>
    </row>
    <row r="5" spans="1:2" ht="37" customHeight="1" x14ac:dyDescent="0.35">
      <c r="A5" s="10" t="s">
        <v>11</v>
      </c>
      <c r="B5" s="9" t="s">
        <v>20</v>
      </c>
    </row>
    <row r="6" spans="1:2" ht="106.5" customHeight="1" x14ac:dyDescent="0.35">
      <c r="A6" s="10" t="s">
        <v>7</v>
      </c>
      <c r="B6" s="9" t="s">
        <v>6</v>
      </c>
    </row>
    <row r="7" spans="1:2" ht="197" customHeight="1" x14ac:dyDescent="0.35">
      <c r="A7" s="10" t="s">
        <v>5</v>
      </c>
      <c r="B7" s="9" t="s">
        <v>8</v>
      </c>
    </row>
    <row r="8" spans="1:2" ht="70" customHeight="1" x14ac:dyDescent="0.35">
      <c r="A8" s="10" t="s">
        <v>10</v>
      </c>
      <c r="B8" s="9" t="s">
        <v>16</v>
      </c>
    </row>
    <row r="9" spans="1:2" ht="78.5" thickBot="1" x14ac:dyDescent="0.4">
      <c r="A9" s="11" t="s">
        <v>9</v>
      </c>
      <c r="B9" s="12" t="s">
        <v>12</v>
      </c>
    </row>
  </sheetData>
  <mergeCells count="1">
    <mergeCell ref="A1:B1"/>
  </mergeCells>
  <pageMargins left="0.70866141732283505" right="0.70866141732283505" top="1" bottom="1.5" header="0.31496062992126" footer="0.31496062992126"/>
  <pageSetup scale="78"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4"/>
  <sheetViews>
    <sheetView showGridLines="0" zoomScale="80" zoomScaleNormal="80" workbookViewId="0">
      <selection activeCell="B22" sqref="B22"/>
    </sheetView>
  </sheetViews>
  <sheetFormatPr defaultRowHeight="14.5" x14ac:dyDescent="0.35"/>
  <cols>
    <col min="1" max="1" width="12.08984375" customWidth="1"/>
    <col min="2" max="2" width="40.90625" customWidth="1"/>
  </cols>
  <sheetData>
    <row r="1" spans="1:2" ht="18.5" x14ac:dyDescent="0.35">
      <c r="A1" s="97" t="s">
        <v>17</v>
      </c>
      <c r="B1" s="97"/>
    </row>
    <row r="2" spans="1:2" x14ac:dyDescent="0.35">
      <c r="A2" s="54"/>
      <c r="B2" s="54"/>
    </row>
    <row r="3" spans="1:2" ht="18.5" x14ac:dyDescent="0.45">
      <c r="A3" s="56" t="s">
        <v>3</v>
      </c>
      <c r="B3" s="56" t="s">
        <v>4</v>
      </c>
    </row>
    <row r="4" spans="1:2" s="1" customFormat="1" ht="18.5" x14ac:dyDescent="0.35">
      <c r="A4" s="57"/>
      <c r="B4" s="57"/>
    </row>
    <row r="5" spans="1:2" s="1" customFormat="1" ht="19" customHeight="1" x14ac:dyDescent="0.35">
      <c r="A5" s="60">
        <v>0</v>
      </c>
      <c r="B5" s="61" t="s">
        <v>134</v>
      </c>
    </row>
    <row r="6" spans="1:2" ht="19" customHeight="1" x14ac:dyDescent="0.35">
      <c r="A6" s="58">
        <v>1</v>
      </c>
      <c r="B6" s="62" t="s">
        <v>60</v>
      </c>
    </row>
    <row r="7" spans="1:2" ht="19" customHeight="1" x14ac:dyDescent="0.35">
      <c r="A7" s="58" t="s">
        <v>86</v>
      </c>
      <c r="B7" s="59" t="s">
        <v>68</v>
      </c>
    </row>
    <row r="8" spans="1:2" ht="19" customHeight="1" x14ac:dyDescent="0.35">
      <c r="A8" s="60" t="s">
        <v>87</v>
      </c>
      <c r="B8" s="63" t="s">
        <v>71</v>
      </c>
    </row>
    <row r="9" spans="1:2" ht="19" customHeight="1" x14ac:dyDescent="0.35">
      <c r="A9" s="58" t="s">
        <v>165</v>
      </c>
      <c r="B9" s="59" t="s">
        <v>83</v>
      </c>
    </row>
    <row r="10" spans="1:2" ht="19" customHeight="1" x14ac:dyDescent="0.35">
      <c r="A10" s="58" t="s">
        <v>166</v>
      </c>
      <c r="B10" s="59" t="s">
        <v>88</v>
      </c>
    </row>
    <row r="11" spans="1:2" ht="19" customHeight="1" x14ac:dyDescent="0.35">
      <c r="A11" s="58">
        <v>3</v>
      </c>
      <c r="B11" s="59" t="s">
        <v>142</v>
      </c>
    </row>
    <row r="12" spans="1:2" ht="19" customHeight="1" x14ac:dyDescent="0.35">
      <c r="A12" s="58">
        <v>4</v>
      </c>
      <c r="B12" s="59" t="s">
        <v>13</v>
      </c>
    </row>
    <row r="13" spans="1:2" x14ac:dyDescent="0.35">
      <c r="A13" s="54"/>
      <c r="B13" s="54"/>
    </row>
    <row r="14" spans="1:2" x14ac:dyDescent="0.35">
      <c r="A14" s="54"/>
      <c r="B14" s="54"/>
    </row>
  </sheetData>
  <mergeCells count="1">
    <mergeCell ref="A1:B1"/>
  </mergeCells>
  <hyperlinks>
    <hyperlink ref="B5" location="Inhoud!A1" display="Voorblad"/>
    <hyperlink ref="B6" location="Inhoud!A1" display="Voorbereiding"/>
    <hyperlink ref="B7" location="Inhoud!A1" display="Uitvoering - Impact"/>
    <hyperlink ref="B12" location="Inhoud!A1" display="Evaluatie"/>
    <hyperlink ref="B11" location="Inhoud!A1" display="Monitoring en bijsturing"/>
    <hyperlink ref="B8" location="Inhoud!A1" display="Uitvoering - Governance"/>
    <hyperlink ref="B9" location="Inhoud!A1" display="Uitvoering - Risico"/>
    <hyperlink ref="B10" location="Inhoud!A1" display="Uitvoering - Besluit"/>
  </hyperlinks>
  <pageMargins left="0.70866141732283472" right="0.70866141732283472" top="0.98425196850393704" bottom="1.4960629921259843" header="0.31496062992125984" footer="0.31496062992125984"/>
  <pageSetup orientation="landscape" r:id="rId1"/>
  <headerFooter>
    <oddHeader xml:space="preserve">&amp;R&amp;6&amp;G
</oddHeader>
    <oddFooter>&amp;L&amp;G&amp;R&amp;P</oddFooter>
  </headerFooter>
  <customProperties>
    <customPr name="dnb_wsclassificatie"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sheetPr>
  <dimension ref="A1:S98"/>
  <sheetViews>
    <sheetView topLeftCell="A43" workbookViewId="0">
      <selection activeCell="C56" sqref="C56"/>
    </sheetView>
  </sheetViews>
  <sheetFormatPr defaultRowHeight="14.5" x14ac:dyDescent="0.35"/>
  <cols>
    <col min="1" max="1" width="23.1796875" style="33" customWidth="1"/>
    <col min="2" max="2" width="30.6328125" style="33" bestFit="1" customWidth="1"/>
    <col min="3" max="3" width="35.08984375" style="33" customWidth="1"/>
    <col min="4" max="4" width="17.81640625" style="33" bestFit="1" customWidth="1"/>
    <col min="7" max="7" width="18.08984375" customWidth="1"/>
    <col min="8" max="8" width="14.453125" bestFit="1" customWidth="1"/>
    <col min="18" max="19" width="8.90625" style="1"/>
  </cols>
  <sheetData>
    <row r="1" spans="1:8" x14ac:dyDescent="0.35">
      <c r="A1" s="34" t="s">
        <v>59</v>
      </c>
      <c r="B1" s="34" t="s">
        <v>56</v>
      </c>
      <c r="C1" s="34" t="s">
        <v>57</v>
      </c>
      <c r="D1" s="34" t="s">
        <v>37</v>
      </c>
      <c r="G1" s="1" t="s">
        <v>58</v>
      </c>
      <c r="H1" t="s">
        <v>216</v>
      </c>
    </row>
    <row r="2" spans="1:8" x14ac:dyDescent="0.35">
      <c r="A2" s="33" t="s">
        <v>60</v>
      </c>
      <c r="B2" s="33" t="s">
        <v>61</v>
      </c>
      <c r="D2" s="33">
        <f>'1. Voorbereiding'!B7</f>
        <v>0</v>
      </c>
      <c r="G2" s="1"/>
    </row>
    <row r="3" spans="1:8" x14ac:dyDescent="0.35">
      <c r="A3" s="33" t="s">
        <v>60</v>
      </c>
      <c r="B3" s="33" t="s">
        <v>62</v>
      </c>
      <c r="C3" s="33">
        <f>INDEX(list1,G3)</f>
        <v>0</v>
      </c>
      <c r="D3" s="33">
        <f>'1. Voorbereiding'!B13</f>
        <v>0</v>
      </c>
      <c r="G3" s="1">
        <v>1</v>
      </c>
    </row>
    <row r="4" spans="1:8" x14ac:dyDescent="0.35">
      <c r="A4" s="33" t="s">
        <v>60</v>
      </c>
      <c r="B4" s="82">
        <v>2</v>
      </c>
      <c r="C4" s="33">
        <f>INDEX(List2,G4)</f>
        <v>0</v>
      </c>
      <c r="G4" s="1">
        <v>1</v>
      </c>
    </row>
    <row r="5" spans="1:8" x14ac:dyDescent="0.35">
      <c r="A5" s="33" t="s">
        <v>68</v>
      </c>
      <c r="B5" s="82">
        <v>1</v>
      </c>
      <c r="D5" s="33">
        <f>'2a. Uitvoering - Impact'!B7</f>
        <v>0</v>
      </c>
      <c r="G5" s="1"/>
    </row>
    <row r="6" spans="1:8" x14ac:dyDescent="0.35">
      <c r="A6" s="33" t="s">
        <v>68</v>
      </c>
      <c r="B6" s="38" t="s">
        <v>170</v>
      </c>
      <c r="D6" s="33">
        <f>'2a. Uitvoering - Impact'!B11</f>
        <v>0</v>
      </c>
      <c r="G6" s="1"/>
    </row>
    <row r="7" spans="1:8" x14ac:dyDescent="0.35">
      <c r="A7" s="33" t="s">
        <v>68</v>
      </c>
      <c r="B7" s="38" t="s">
        <v>171</v>
      </c>
      <c r="D7" s="33">
        <f>'2a. Uitvoering - Impact'!B12</f>
        <v>0</v>
      </c>
      <c r="G7" s="1"/>
    </row>
    <row r="8" spans="1:8" x14ac:dyDescent="0.35">
      <c r="A8" s="33" t="s">
        <v>68</v>
      </c>
      <c r="B8" s="38" t="s">
        <v>172</v>
      </c>
      <c r="D8" s="33">
        <f>'2a. Uitvoering - Impact'!B13</f>
        <v>0</v>
      </c>
      <c r="G8" s="1"/>
    </row>
    <row r="9" spans="1:8" x14ac:dyDescent="0.35">
      <c r="A9" s="33" t="s">
        <v>68</v>
      </c>
      <c r="B9" s="38" t="s">
        <v>176</v>
      </c>
      <c r="D9" s="33">
        <f>'2a. Uitvoering - Impact'!B16</f>
        <v>0</v>
      </c>
      <c r="G9" s="1"/>
    </row>
    <row r="10" spans="1:8" x14ac:dyDescent="0.35">
      <c r="A10" s="33" t="s">
        <v>68</v>
      </c>
      <c r="B10" s="33" t="s">
        <v>173</v>
      </c>
      <c r="D10" s="33">
        <f>'2a. Uitvoering - Impact'!B19</f>
        <v>0</v>
      </c>
      <c r="G10" s="1"/>
    </row>
    <row r="11" spans="1:8" x14ac:dyDescent="0.35">
      <c r="A11" s="33" t="s">
        <v>68</v>
      </c>
      <c r="B11" s="33" t="s">
        <v>174</v>
      </c>
      <c r="D11" s="33">
        <f>'2a. Uitvoering - Impact'!B20</f>
        <v>0</v>
      </c>
      <c r="G11" s="1"/>
    </row>
    <row r="12" spans="1:8" x14ac:dyDescent="0.35">
      <c r="A12" s="33" t="s">
        <v>68</v>
      </c>
      <c r="B12" s="33" t="s">
        <v>175</v>
      </c>
      <c r="D12" s="33">
        <f>'2a. Uitvoering - Impact'!B21</f>
        <v>0</v>
      </c>
      <c r="G12" s="1"/>
    </row>
    <row r="13" spans="1:8" x14ac:dyDescent="0.35">
      <c r="A13" s="33" t="s">
        <v>68</v>
      </c>
      <c r="B13" s="33" t="s">
        <v>177</v>
      </c>
      <c r="D13" s="33">
        <f>'2a. Uitvoering - Impact'!B24</f>
        <v>0</v>
      </c>
      <c r="G13" s="1"/>
    </row>
    <row r="14" spans="1:8" x14ac:dyDescent="0.35">
      <c r="A14" s="33" t="s">
        <v>68</v>
      </c>
      <c r="B14" s="33" t="s">
        <v>178</v>
      </c>
      <c r="C14" s="38" t="str">
        <f t="shared" ref="C14:C24" si="0">CONCATENATE(INDEX(List2,G14)," ",INDEX(List8,H14))</f>
        <v xml:space="preserve"> </v>
      </c>
      <c r="G14" s="1">
        <v>1</v>
      </c>
      <c r="H14" s="1">
        <v>1</v>
      </c>
    </row>
    <row r="15" spans="1:8" x14ac:dyDescent="0.35">
      <c r="A15" s="33" t="s">
        <v>68</v>
      </c>
      <c r="B15" s="33" t="s">
        <v>179</v>
      </c>
      <c r="C15" s="38" t="str">
        <f t="shared" si="0"/>
        <v xml:space="preserve"> </v>
      </c>
      <c r="G15" s="1">
        <v>1</v>
      </c>
      <c r="H15" s="1">
        <v>1</v>
      </c>
    </row>
    <row r="16" spans="1:8" x14ac:dyDescent="0.35">
      <c r="A16" s="33" t="s">
        <v>68</v>
      </c>
      <c r="B16" s="33" t="s">
        <v>180</v>
      </c>
      <c r="C16" s="38" t="str">
        <f t="shared" si="0"/>
        <v xml:space="preserve"> </v>
      </c>
      <c r="G16" s="1">
        <v>1</v>
      </c>
      <c r="H16" s="1">
        <v>1</v>
      </c>
    </row>
    <row r="17" spans="1:8" x14ac:dyDescent="0.35">
      <c r="A17" s="33" t="s">
        <v>68</v>
      </c>
      <c r="B17" s="33" t="s">
        <v>181</v>
      </c>
      <c r="C17" s="38" t="str">
        <f t="shared" si="0"/>
        <v xml:space="preserve"> </v>
      </c>
      <c r="G17" s="1">
        <v>1</v>
      </c>
      <c r="H17" s="1">
        <v>1</v>
      </c>
    </row>
    <row r="18" spans="1:8" x14ac:dyDescent="0.35">
      <c r="A18" s="33" t="s">
        <v>68</v>
      </c>
      <c r="B18" s="33" t="s">
        <v>182</v>
      </c>
      <c r="C18" s="38" t="str">
        <f t="shared" si="0"/>
        <v xml:space="preserve"> </v>
      </c>
      <c r="G18" s="1">
        <v>1</v>
      </c>
      <c r="H18" s="1">
        <v>1</v>
      </c>
    </row>
    <row r="19" spans="1:8" x14ac:dyDescent="0.35">
      <c r="A19" s="33" t="s">
        <v>68</v>
      </c>
      <c r="B19" s="33" t="s">
        <v>183</v>
      </c>
      <c r="C19" s="38" t="str">
        <f t="shared" si="0"/>
        <v xml:space="preserve"> </v>
      </c>
      <c r="G19" s="1">
        <v>1</v>
      </c>
      <c r="H19" s="1">
        <v>1</v>
      </c>
    </row>
    <row r="20" spans="1:8" x14ac:dyDescent="0.35">
      <c r="A20" s="33" t="s">
        <v>68</v>
      </c>
      <c r="B20" s="33" t="s">
        <v>184</v>
      </c>
      <c r="C20" s="38" t="str">
        <f t="shared" si="0"/>
        <v xml:space="preserve"> </v>
      </c>
      <c r="G20" s="1">
        <v>1</v>
      </c>
      <c r="H20" s="1">
        <v>1</v>
      </c>
    </row>
    <row r="21" spans="1:8" x14ac:dyDescent="0.35">
      <c r="A21" s="33" t="s">
        <v>68</v>
      </c>
      <c r="B21" s="33" t="s">
        <v>187</v>
      </c>
      <c r="C21" s="38" t="str">
        <f t="shared" si="0"/>
        <v xml:space="preserve"> </v>
      </c>
      <c r="G21" s="1">
        <v>1</v>
      </c>
      <c r="H21" s="1">
        <v>1</v>
      </c>
    </row>
    <row r="22" spans="1:8" x14ac:dyDescent="0.35">
      <c r="A22" s="33" t="s">
        <v>68</v>
      </c>
      <c r="B22" s="33" t="s">
        <v>185</v>
      </c>
      <c r="C22" s="38" t="str">
        <f t="shared" si="0"/>
        <v xml:space="preserve"> </v>
      </c>
      <c r="G22" s="1">
        <v>1</v>
      </c>
      <c r="H22" s="1">
        <v>1</v>
      </c>
    </row>
    <row r="23" spans="1:8" x14ac:dyDescent="0.35">
      <c r="A23" s="33" t="s">
        <v>68</v>
      </c>
      <c r="B23" s="33" t="s">
        <v>186</v>
      </c>
      <c r="C23" s="38" t="str">
        <f t="shared" si="0"/>
        <v xml:space="preserve"> </v>
      </c>
      <c r="G23" s="1">
        <v>1</v>
      </c>
      <c r="H23" s="1">
        <v>1</v>
      </c>
    </row>
    <row r="24" spans="1:8" x14ac:dyDescent="0.35">
      <c r="A24" s="33" t="s">
        <v>68</v>
      </c>
      <c r="B24" s="33" t="s">
        <v>188</v>
      </c>
      <c r="C24" s="38" t="str">
        <f t="shared" si="0"/>
        <v xml:space="preserve"> </v>
      </c>
      <c r="G24" s="1">
        <v>1</v>
      </c>
      <c r="H24" s="1">
        <v>1</v>
      </c>
    </row>
    <row r="25" spans="1:8" x14ac:dyDescent="0.35">
      <c r="A25" s="33" t="s">
        <v>68</v>
      </c>
      <c r="B25" s="33" t="s">
        <v>189</v>
      </c>
      <c r="D25" s="33">
        <f>'2a. Uitvoering - Impact'!B44</f>
        <v>0</v>
      </c>
      <c r="G25" s="1"/>
      <c r="H25" s="1"/>
    </row>
    <row r="26" spans="1:8" x14ac:dyDescent="0.35">
      <c r="A26" s="33" t="s">
        <v>71</v>
      </c>
      <c r="B26" s="33" t="s">
        <v>72</v>
      </c>
      <c r="C26" s="33">
        <f>INDEX(List2,G26)</f>
        <v>0</v>
      </c>
      <c r="G26" s="1">
        <v>1</v>
      </c>
      <c r="H26" s="1"/>
    </row>
    <row r="27" spans="1:8" x14ac:dyDescent="0.35">
      <c r="A27" s="33" t="s">
        <v>71</v>
      </c>
      <c r="B27" s="33" t="s">
        <v>73</v>
      </c>
      <c r="C27" s="33">
        <f>INDEX(List2,G27)</f>
        <v>0</v>
      </c>
      <c r="G27" s="1">
        <v>1</v>
      </c>
    </row>
    <row r="28" spans="1:8" x14ac:dyDescent="0.35">
      <c r="A28" s="33" t="s">
        <v>71</v>
      </c>
      <c r="B28" s="33" t="s">
        <v>74</v>
      </c>
      <c r="C28" s="33">
        <f>'2b. Uitvoering - Governance '!C9</f>
        <v>0</v>
      </c>
      <c r="G28" s="1"/>
    </row>
    <row r="29" spans="1:8" x14ac:dyDescent="0.35">
      <c r="A29" s="33" t="s">
        <v>71</v>
      </c>
      <c r="B29" s="33" t="s">
        <v>191</v>
      </c>
      <c r="D29" s="33">
        <f>'2b. Uitvoering - Governance '!B12</f>
        <v>0</v>
      </c>
      <c r="G29" s="1"/>
    </row>
    <row r="30" spans="1:8" x14ac:dyDescent="0.35">
      <c r="A30" s="33" t="s">
        <v>71</v>
      </c>
      <c r="B30" s="33" t="s">
        <v>192</v>
      </c>
      <c r="C30" s="33">
        <f>INDEX(List2,G30)</f>
        <v>0</v>
      </c>
      <c r="D30" s="33">
        <f>'2b. Uitvoering - Governance '!B18</f>
        <v>0</v>
      </c>
      <c r="G30" s="1">
        <v>1</v>
      </c>
    </row>
    <row r="31" spans="1:8" x14ac:dyDescent="0.35">
      <c r="A31" s="33" t="s">
        <v>71</v>
      </c>
      <c r="B31" s="33" t="s">
        <v>76</v>
      </c>
      <c r="C31" s="33">
        <f>INDEX(List2,G31)</f>
        <v>0</v>
      </c>
      <c r="G31" s="1">
        <v>1</v>
      </c>
    </row>
    <row r="32" spans="1:8" x14ac:dyDescent="0.35">
      <c r="A32" s="33" t="s">
        <v>71</v>
      </c>
      <c r="B32" s="33" t="s">
        <v>78</v>
      </c>
      <c r="D32" s="83" t="str">
        <f>IF(C31="Ja",'2b. Uitvoering - Governance '!B26,IF(C31="Nee",'2b. Uitvoering - Governance '!B67,""))</f>
        <v/>
      </c>
      <c r="G32" s="1"/>
    </row>
    <row r="33" spans="1:8" x14ac:dyDescent="0.35">
      <c r="A33" s="33" t="s">
        <v>71</v>
      </c>
      <c r="B33" s="33" t="s">
        <v>79</v>
      </c>
      <c r="D33" s="33">
        <f>'2b. Uitvoering - Governance '!B29</f>
        <v>0</v>
      </c>
      <c r="G33" s="1"/>
    </row>
    <row r="34" spans="1:8" x14ac:dyDescent="0.35">
      <c r="A34" s="33" t="s">
        <v>71</v>
      </c>
      <c r="B34" s="33" t="s">
        <v>193</v>
      </c>
      <c r="D34" s="33">
        <f>'2b. Uitvoering - Governance '!B33</f>
        <v>0</v>
      </c>
      <c r="G34" s="1"/>
    </row>
    <row r="35" spans="1:8" x14ac:dyDescent="0.35">
      <c r="A35" s="33" t="s">
        <v>71</v>
      </c>
      <c r="B35" s="33" t="s">
        <v>194</v>
      </c>
      <c r="D35" s="33">
        <f>'2b. Uitvoering - Governance '!B35</f>
        <v>0</v>
      </c>
      <c r="G35" s="1"/>
    </row>
    <row r="36" spans="1:8" x14ac:dyDescent="0.35">
      <c r="A36" s="33" t="s">
        <v>71</v>
      </c>
      <c r="B36" s="33" t="s">
        <v>80</v>
      </c>
      <c r="C36" s="33">
        <f>INDEX(List2,G36)</f>
        <v>0</v>
      </c>
      <c r="D36" s="33">
        <f>'2b. Uitvoering - Governance '!B41</f>
        <v>0</v>
      </c>
      <c r="G36" s="1">
        <v>1</v>
      </c>
    </row>
    <row r="37" spans="1:8" x14ac:dyDescent="0.35">
      <c r="A37" s="33" t="s">
        <v>71</v>
      </c>
      <c r="B37" s="33" t="s">
        <v>81</v>
      </c>
      <c r="C37" s="38">
        <f>IF(INDEX(List7,G37)="Anders",'2b. Uitvoering - Governance '!B47,INDEX(List7,G37))</f>
        <v>0</v>
      </c>
      <c r="D37" s="33">
        <f>'2b. Uitvoering - Governance '!B50</f>
        <v>0</v>
      </c>
      <c r="G37" s="1">
        <v>1</v>
      </c>
    </row>
    <row r="38" spans="1:8" x14ac:dyDescent="0.35">
      <c r="A38" s="33" t="s">
        <v>71</v>
      </c>
      <c r="B38" s="33" t="s">
        <v>82</v>
      </c>
      <c r="D38" s="33">
        <f>'2b. Uitvoering - Governance '!B53</f>
        <v>0</v>
      </c>
      <c r="G38" s="1"/>
    </row>
    <row r="39" spans="1:8" x14ac:dyDescent="0.35">
      <c r="A39" s="33" t="s">
        <v>71</v>
      </c>
      <c r="B39" s="33" t="s">
        <v>195</v>
      </c>
      <c r="D39" s="33">
        <f>'2b. Uitvoering - Governance '!B56</f>
        <v>0</v>
      </c>
      <c r="G39" s="1"/>
    </row>
    <row r="40" spans="1:8" x14ac:dyDescent="0.35">
      <c r="A40" s="33" t="s">
        <v>71</v>
      </c>
      <c r="B40" s="33" t="s">
        <v>196</v>
      </c>
      <c r="D40" s="33">
        <f>'2b. Uitvoering - Governance '!B57</f>
        <v>0</v>
      </c>
      <c r="G40" s="1"/>
    </row>
    <row r="41" spans="1:8" x14ac:dyDescent="0.35">
      <c r="A41" s="33" t="s">
        <v>71</v>
      </c>
      <c r="B41" s="33" t="s">
        <v>197</v>
      </c>
      <c r="D41" s="33">
        <f>'2b. Uitvoering - Governance '!B58</f>
        <v>0</v>
      </c>
      <c r="G41" s="1"/>
    </row>
    <row r="42" spans="1:8" x14ac:dyDescent="0.35">
      <c r="A42" s="33" t="s">
        <v>71</v>
      </c>
      <c r="B42" s="33" t="s">
        <v>198</v>
      </c>
      <c r="D42" s="33">
        <f>'2b. Uitvoering - Governance '!B61</f>
        <v>0</v>
      </c>
      <c r="G42" s="1"/>
    </row>
    <row r="43" spans="1:8" x14ac:dyDescent="0.35">
      <c r="A43" s="33" t="s">
        <v>71</v>
      </c>
      <c r="B43" s="33" t="s">
        <v>199</v>
      </c>
      <c r="D43" s="33">
        <f>'2b. Uitvoering - Governance '!B62</f>
        <v>0</v>
      </c>
      <c r="G43" s="1"/>
    </row>
    <row r="44" spans="1:8" x14ac:dyDescent="0.35">
      <c r="A44" s="33" t="s">
        <v>71</v>
      </c>
      <c r="B44" s="33" t="s">
        <v>200</v>
      </c>
      <c r="D44" s="33">
        <f>'2b. Uitvoering - Governance '!B63</f>
        <v>0</v>
      </c>
      <c r="G44" s="1"/>
    </row>
    <row r="45" spans="1:8" x14ac:dyDescent="0.35">
      <c r="A45" s="33" t="s">
        <v>71</v>
      </c>
      <c r="B45" s="82">
        <v>4</v>
      </c>
      <c r="D45" s="33">
        <f>'2b. Uitvoering - Governance '!B67</f>
        <v>0</v>
      </c>
      <c r="G45" s="1"/>
    </row>
    <row r="46" spans="1:8" x14ac:dyDescent="0.35">
      <c r="A46" s="33" t="s">
        <v>83</v>
      </c>
      <c r="B46" s="82">
        <v>1</v>
      </c>
      <c r="C46" s="38" t="str">
        <f>H46</f>
        <v/>
      </c>
      <c r="D46" s="33">
        <f>'2c. Uitvoering - Risico'!$B$11</f>
        <v>0</v>
      </c>
      <c r="G46" s="1">
        <v>1</v>
      </c>
      <c r="H46" s="86" t="str">
        <f>IF(G46=2,"onvoldoende",IF(G46=3,"voldoende",IF(G46=4,"goed",IF(G46=5,"uitstekend",""))))</f>
        <v/>
      </c>
    </row>
    <row r="47" spans="1:8" x14ac:dyDescent="0.35">
      <c r="A47" s="33" t="s">
        <v>83</v>
      </c>
      <c r="B47" s="33" t="s">
        <v>86</v>
      </c>
      <c r="D47" s="33">
        <f>'2c. Uitvoering - Risico'!B14</f>
        <v>0</v>
      </c>
      <c r="G47" s="1"/>
    </row>
    <row r="48" spans="1:8" x14ac:dyDescent="0.35">
      <c r="A48" s="33" t="s">
        <v>83</v>
      </c>
      <c r="B48" s="33" t="s">
        <v>87</v>
      </c>
      <c r="D48" s="33">
        <f>'2c. Uitvoering - Risico'!B17</f>
        <v>0</v>
      </c>
      <c r="G48" s="1"/>
    </row>
    <row r="49" spans="1:7" x14ac:dyDescent="0.35">
      <c r="A49" s="33" t="s">
        <v>83</v>
      </c>
      <c r="B49" s="82" t="s">
        <v>201</v>
      </c>
      <c r="D49" s="33">
        <f>'2c. Uitvoering - Risico'!B20</f>
        <v>0</v>
      </c>
      <c r="G49" s="1"/>
    </row>
    <row r="50" spans="1:7" x14ac:dyDescent="0.35">
      <c r="A50" s="33" t="s">
        <v>83</v>
      </c>
      <c r="B50" s="82" t="s">
        <v>202</v>
      </c>
      <c r="D50" s="33">
        <f>'2c. Uitvoering - Risico'!B21</f>
        <v>0</v>
      </c>
      <c r="G50" s="1"/>
    </row>
    <row r="51" spans="1:7" x14ac:dyDescent="0.35">
      <c r="A51" s="33" t="s">
        <v>83</v>
      </c>
      <c r="B51" s="82" t="s">
        <v>203</v>
      </c>
      <c r="D51" s="33">
        <f>'2c. Uitvoering - Risico'!B22</f>
        <v>0</v>
      </c>
      <c r="G51" s="1"/>
    </row>
    <row r="52" spans="1:7" x14ac:dyDescent="0.35">
      <c r="A52" s="33" t="s">
        <v>83</v>
      </c>
      <c r="B52" s="82">
        <v>4</v>
      </c>
      <c r="C52" s="33">
        <f>INDEX(List2,G52)</f>
        <v>0</v>
      </c>
      <c r="G52" s="1">
        <v>1</v>
      </c>
    </row>
    <row r="53" spans="1:7" x14ac:dyDescent="0.35">
      <c r="A53" s="33" t="s">
        <v>83</v>
      </c>
      <c r="B53" s="82" t="s">
        <v>204</v>
      </c>
      <c r="D53" s="33">
        <f>'2c. Uitvoering - Risico'!B28</f>
        <v>0</v>
      </c>
      <c r="G53" s="1"/>
    </row>
    <row r="54" spans="1:7" x14ac:dyDescent="0.35">
      <c r="A54" s="33" t="s">
        <v>83</v>
      </c>
      <c r="B54" s="82" t="s">
        <v>205</v>
      </c>
      <c r="D54" s="33">
        <f>'2c. Uitvoering - Risico'!B29</f>
        <v>0</v>
      </c>
      <c r="G54" s="1"/>
    </row>
    <row r="55" spans="1:7" x14ac:dyDescent="0.35">
      <c r="A55" s="33" t="s">
        <v>83</v>
      </c>
      <c r="B55" s="82" t="s">
        <v>206</v>
      </c>
      <c r="D55" s="33">
        <f>'2c. Uitvoering - Risico'!B30</f>
        <v>0</v>
      </c>
      <c r="G55" s="1"/>
    </row>
    <row r="56" spans="1:7" x14ac:dyDescent="0.35">
      <c r="A56" s="33" t="s">
        <v>88</v>
      </c>
      <c r="B56" s="82" t="s">
        <v>207</v>
      </c>
      <c r="C56" s="38" t="str">
        <f>IF(G56=TRUE,"Aanpassing beleggingsportefeuille","")</f>
        <v/>
      </c>
      <c r="G56" s="1" t="b">
        <v>0</v>
      </c>
    </row>
    <row r="57" spans="1:7" x14ac:dyDescent="0.35">
      <c r="A57" s="33" t="s">
        <v>88</v>
      </c>
      <c r="B57" s="82" t="s">
        <v>208</v>
      </c>
      <c r="C57" s="38" t="str">
        <f>IF(G57=TRUE,"Aanpassing productvoorwaarden","")</f>
        <v/>
      </c>
      <c r="G57" s="1" t="b">
        <v>0</v>
      </c>
    </row>
    <row r="58" spans="1:7" x14ac:dyDescent="0.35">
      <c r="A58" s="33" t="s">
        <v>88</v>
      </c>
      <c r="B58" s="82" t="s">
        <v>209</v>
      </c>
      <c r="C58" s="38" t="str">
        <f>IF(G58=TRUE,"Opstellen triggered ORSA","")</f>
        <v/>
      </c>
      <c r="G58" s="1" t="b">
        <v>0</v>
      </c>
    </row>
    <row r="59" spans="1:7" x14ac:dyDescent="0.35">
      <c r="B59" s="82" t="s">
        <v>249</v>
      </c>
      <c r="C59" s="38" t="str">
        <f>IF(G59=TRUE,"Uitstellen winstuitkering","")</f>
        <v/>
      </c>
      <c r="G59" s="1" t="b">
        <v>0</v>
      </c>
    </row>
    <row r="60" spans="1:7" x14ac:dyDescent="0.35">
      <c r="B60" s="82" t="s">
        <v>250</v>
      </c>
      <c r="C60" s="38" t="str">
        <f>IF(G58=TRUE,"Anders","")</f>
        <v/>
      </c>
      <c r="D60" s="33">
        <f>'2d. Uitvoering - Besluitvorming'!$B$15</f>
        <v>0</v>
      </c>
      <c r="G60" s="1" t="b">
        <v>0</v>
      </c>
    </row>
    <row r="61" spans="1:7" x14ac:dyDescent="0.35">
      <c r="A61" s="33" t="s">
        <v>88</v>
      </c>
      <c r="B61" s="82" t="s">
        <v>191</v>
      </c>
      <c r="D61" s="33">
        <f>'2d. Uitvoering - Besluitvorming'!$B$18</f>
        <v>0</v>
      </c>
      <c r="G61" s="1"/>
    </row>
    <row r="62" spans="1:7" x14ac:dyDescent="0.35">
      <c r="A62" s="33" t="s">
        <v>88</v>
      </c>
      <c r="B62" s="82">
        <v>2</v>
      </c>
      <c r="C62" s="33">
        <f>INDEX(List2,G62)</f>
        <v>0</v>
      </c>
      <c r="D62" s="33">
        <f>'2d. Uitvoering - Besluitvorming'!B24</f>
        <v>0</v>
      </c>
      <c r="G62" s="1">
        <v>1</v>
      </c>
    </row>
    <row r="63" spans="1:7" x14ac:dyDescent="0.35">
      <c r="A63" s="33" t="s">
        <v>88</v>
      </c>
      <c r="B63" s="82">
        <v>3</v>
      </c>
      <c r="C63" s="33">
        <f>INDEX(List2,G63)</f>
        <v>0</v>
      </c>
      <c r="D63" s="33">
        <f>'2d. Uitvoering - Besluitvorming'!$B$30</f>
        <v>0</v>
      </c>
      <c r="G63" s="1">
        <v>1</v>
      </c>
    </row>
    <row r="64" spans="1:7" x14ac:dyDescent="0.35">
      <c r="A64" s="33" t="s">
        <v>88</v>
      </c>
      <c r="B64" s="82">
        <v>4</v>
      </c>
      <c r="C64" s="33">
        <f>INDEX(List5,G64)</f>
        <v>0</v>
      </c>
      <c r="D64" s="33">
        <f>'2d. Uitvoering - Besluitvorming'!B36</f>
        <v>0</v>
      </c>
      <c r="G64" s="1">
        <v>1</v>
      </c>
    </row>
    <row r="65" spans="1:19" x14ac:dyDescent="0.35">
      <c r="A65" s="33" t="s">
        <v>88</v>
      </c>
      <c r="B65" s="82">
        <v>5</v>
      </c>
      <c r="D65" s="33">
        <f>'2d. Uitvoering - Besluitvorming'!B39</f>
        <v>0</v>
      </c>
      <c r="G65" s="1"/>
    </row>
    <row r="66" spans="1:19" x14ac:dyDescent="0.35">
      <c r="A66" s="33" t="s">
        <v>88</v>
      </c>
      <c r="B66" s="82">
        <v>6</v>
      </c>
      <c r="C66" s="33">
        <f>INDEX(List2,G66)</f>
        <v>0</v>
      </c>
      <c r="D66" s="33">
        <f>'2d. Uitvoering - Besluitvorming'!B45</f>
        <v>0</v>
      </c>
      <c r="G66" s="1">
        <v>1</v>
      </c>
    </row>
    <row r="67" spans="1:19" x14ac:dyDescent="0.35">
      <c r="A67" s="33" t="s">
        <v>97</v>
      </c>
      <c r="B67" s="82">
        <v>1</v>
      </c>
      <c r="C67" s="33">
        <f>INDEX(List2,G67)</f>
        <v>0</v>
      </c>
      <c r="D67" s="33">
        <f>'3. Monitoring-bijsturen'!$B$10</f>
        <v>0</v>
      </c>
      <c r="G67" s="1">
        <v>1</v>
      </c>
    </row>
    <row r="68" spans="1:19" x14ac:dyDescent="0.35">
      <c r="A68" s="33" t="s">
        <v>97</v>
      </c>
      <c r="B68" s="82">
        <v>2</v>
      </c>
      <c r="C68" s="33">
        <f>INDEX(List6,G68)</f>
        <v>0</v>
      </c>
      <c r="D68" s="33">
        <f>'3. Monitoring-bijsturen'!$B$16</f>
        <v>0</v>
      </c>
      <c r="G68" s="1">
        <v>1</v>
      </c>
    </row>
    <row r="69" spans="1:19" x14ac:dyDescent="0.35">
      <c r="A69" s="33" t="s">
        <v>97</v>
      </c>
      <c r="B69" s="82">
        <v>3</v>
      </c>
      <c r="C69" s="33">
        <f>INDEX(List2,G69)</f>
        <v>0</v>
      </c>
      <c r="D69" s="33">
        <f>'3. Monitoring-bijsturen'!B22</f>
        <v>0</v>
      </c>
      <c r="G69" s="1">
        <v>1</v>
      </c>
    </row>
    <row r="70" spans="1:19" x14ac:dyDescent="0.35">
      <c r="A70" s="33" t="s">
        <v>97</v>
      </c>
      <c r="B70" s="33" t="s">
        <v>210</v>
      </c>
      <c r="D70" s="33">
        <f>'3. Monitoring-bijsturen'!B25</f>
        <v>0</v>
      </c>
      <c r="G70" s="1"/>
    </row>
    <row r="71" spans="1:19" x14ac:dyDescent="0.35">
      <c r="A71" s="33" t="s">
        <v>97</v>
      </c>
      <c r="B71" s="33" t="s">
        <v>211</v>
      </c>
      <c r="D71" s="33">
        <f>'3. Monitoring-bijsturen'!B26</f>
        <v>0</v>
      </c>
      <c r="G71" s="1"/>
    </row>
    <row r="72" spans="1:19" x14ac:dyDescent="0.35">
      <c r="A72" s="33" t="s">
        <v>97</v>
      </c>
      <c r="B72" s="33" t="s">
        <v>212</v>
      </c>
      <c r="D72" s="33">
        <f>'3. Monitoring-bijsturen'!B27</f>
        <v>0</v>
      </c>
      <c r="G72" s="1"/>
    </row>
    <row r="73" spans="1:19" x14ac:dyDescent="0.35">
      <c r="A73" s="33" t="s">
        <v>97</v>
      </c>
      <c r="B73" s="33" t="s">
        <v>213</v>
      </c>
      <c r="D73" s="33">
        <f>'3. Monitoring-bijsturen'!B30</f>
        <v>0</v>
      </c>
      <c r="G73" s="1"/>
    </row>
    <row r="74" spans="1:19" x14ac:dyDescent="0.35">
      <c r="A74" s="33" t="s">
        <v>97</v>
      </c>
      <c r="B74" s="33" t="s">
        <v>214</v>
      </c>
      <c r="D74" s="33">
        <f>'3. Monitoring-bijsturen'!B31</f>
        <v>0</v>
      </c>
      <c r="G74" s="1"/>
    </row>
    <row r="75" spans="1:19" x14ac:dyDescent="0.35">
      <c r="A75" s="33" t="s">
        <v>97</v>
      </c>
      <c r="B75" s="33" t="s">
        <v>215</v>
      </c>
      <c r="D75" s="33">
        <f>'3. Monitoring-bijsturen'!B32</f>
        <v>0</v>
      </c>
      <c r="G75" s="1"/>
    </row>
    <row r="76" spans="1:19" x14ac:dyDescent="0.35">
      <c r="A76" s="33" t="s">
        <v>97</v>
      </c>
      <c r="B76" s="82">
        <v>5</v>
      </c>
      <c r="C76" s="33">
        <f>INDEX(List2,G76)</f>
        <v>0</v>
      </c>
      <c r="D76" s="33">
        <f>'3. Monitoring-bijsturen'!B38</f>
        <v>0</v>
      </c>
      <c r="G76" s="1">
        <v>1</v>
      </c>
      <c r="R76" s="84"/>
      <c r="S76" s="85"/>
    </row>
    <row r="77" spans="1:19" x14ac:dyDescent="0.35">
      <c r="A77" s="33" t="s">
        <v>97</v>
      </c>
      <c r="B77" s="82" t="s">
        <v>218</v>
      </c>
      <c r="C77" s="33" t="str">
        <f>IF(G77=TRUE,"Acceptatieproces","")</f>
        <v/>
      </c>
      <c r="G77" s="1" t="b">
        <v>0</v>
      </c>
      <c r="R77" s="84"/>
      <c r="S77" s="85"/>
    </row>
    <row r="78" spans="1:19" x14ac:dyDescent="0.35">
      <c r="B78" s="82" t="s">
        <v>219</v>
      </c>
      <c r="C78" s="33" t="str">
        <f>IF(G78=TRUE,"Schademeldingsproces","")</f>
        <v/>
      </c>
      <c r="G78" s="1" t="b">
        <v>0</v>
      </c>
      <c r="R78" s="84"/>
      <c r="S78" s="85"/>
    </row>
    <row r="79" spans="1:19" x14ac:dyDescent="0.35">
      <c r="B79" s="82" t="s">
        <v>220</v>
      </c>
      <c r="C79" s="33" t="str">
        <f>IF(G79=TRUE,"Fraudedetectie","")</f>
        <v/>
      </c>
      <c r="G79" s="1" t="b">
        <v>0</v>
      </c>
      <c r="R79" s="84"/>
      <c r="S79" s="85"/>
    </row>
    <row r="80" spans="1:19" x14ac:dyDescent="0.35">
      <c r="B80" s="82" t="s">
        <v>221</v>
      </c>
      <c r="C80" s="33" t="str">
        <f>IF(G80=TRUE,"Claimafhandeling","")</f>
        <v/>
      </c>
      <c r="G80" s="1" t="b">
        <v>0</v>
      </c>
      <c r="R80" s="84"/>
      <c r="S80" s="85"/>
    </row>
    <row r="81" spans="1:19" x14ac:dyDescent="0.35">
      <c r="B81" s="82" t="s">
        <v>222</v>
      </c>
      <c r="C81" s="33" t="str">
        <f>IF(G81=TRUE,"Premievaststelling","")</f>
        <v/>
      </c>
      <c r="G81" s="1" t="b">
        <v>0</v>
      </c>
      <c r="R81" s="84"/>
      <c r="S81" s="85"/>
    </row>
    <row r="82" spans="1:19" x14ac:dyDescent="0.35">
      <c r="B82" s="82" t="s">
        <v>223</v>
      </c>
      <c r="C82" s="33" t="str">
        <f>IF(G82=TRUE,"Betalingsproces","")</f>
        <v/>
      </c>
      <c r="G82" s="1" t="b">
        <v>0</v>
      </c>
      <c r="R82" s="84"/>
      <c r="S82" s="85"/>
    </row>
    <row r="83" spans="1:19" x14ac:dyDescent="0.35">
      <c r="B83" s="82" t="s">
        <v>224</v>
      </c>
      <c r="C83" s="33" t="str">
        <f>IF(G83=TRUE,"Performance management","")</f>
        <v/>
      </c>
      <c r="G83" s="1" t="b">
        <v>0</v>
      </c>
      <c r="R83" s="84"/>
      <c r="S83" s="85"/>
    </row>
    <row r="84" spans="1:19" x14ac:dyDescent="0.35">
      <c r="B84" s="82" t="s">
        <v>225</v>
      </c>
      <c r="C84" s="33" t="str">
        <f>IF(G84=TRUE,"Verzuim management","")</f>
        <v/>
      </c>
      <c r="G84" s="1" t="b">
        <v>0</v>
      </c>
      <c r="R84" s="84"/>
      <c r="S84" s="85"/>
    </row>
    <row r="85" spans="1:19" x14ac:dyDescent="0.35">
      <c r="B85" s="82" t="s">
        <v>226</v>
      </c>
      <c r="C85" s="33" t="str">
        <f>IF(G85=TRUE,"Project-/ portfoliomanagement","")</f>
        <v/>
      </c>
      <c r="G85" s="1" t="b">
        <v>0</v>
      </c>
      <c r="R85" s="84"/>
      <c r="S85" s="85"/>
    </row>
    <row r="86" spans="1:19" x14ac:dyDescent="0.35">
      <c r="B86" s="82" t="s">
        <v>227</v>
      </c>
      <c r="C86" s="33" t="str">
        <f>IF(G86=TRUE,"Anders","")</f>
        <v/>
      </c>
      <c r="D86" s="33">
        <f>'3. Monitoring-bijsturen'!B57</f>
        <v>0</v>
      </c>
      <c r="G86" s="1" t="b">
        <v>0</v>
      </c>
      <c r="R86" s="84"/>
      <c r="S86" s="85"/>
    </row>
    <row r="87" spans="1:19" x14ac:dyDescent="0.35">
      <c r="B87" s="82" t="s">
        <v>217</v>
      </c>
      <c r="D87" s="33">
        <f>'3. Monitoring-bijsturen'!B60</f>
        <v>0</v>
      </c>
      <c r="G87" s="1"/>
      <c r="R87" s="84"/>
      <c r="S87" s="85"/>
    </row>
    <row r="88" spans="1:19" x14ac:dyDescent="0.35">
      <c r="A88" s="33" t="s">
        <v>97</v>
      </c>
      <c r="B88" s="82" t="s">
        <v>228</v>
      </c>
      <c r="C88" s="33" t="str">
        <f>IF(G88=TRUE,"Beleggingsmix","")</f>
        <v/>
      </c>
      <c r="G88" s="1" t="b">
        <v>0</v>
      </c>
      <c r="R88" s="84"/>
      <c r="S88" s="85"/>
    </row>
    <row r="89" spans="1:19" x14ac:dyDescent="0.35">
      <c r="B89" s="82" t="s">
        <v>229</v>
      </c>
      <c r="C89" s="33" t="str">
        <f>IF(G89=TRUE,"Polisvoorwaarden","")</f>
        <v/>
      </c>
      <c r="G89" s="1" t="b">
        <v>0</v>
      </c>
      <c r="R89" s="84"/>
      <c r="S89" s="85"/>
    </row>
    <row r="90" spans="1:19" x14ac:dyDescent="0.35">
      <c r="B90" s="82" t="s">
        <v>230</v>
      </c>
      <c r="C90" s="33" t="str">
        <f>IF(G90=TRUE,"Herverzekeringsprogramma","")</f>
        <v/>
      </c>
      <c r="G90" s="1" t="b">
        <v>0</v>
      </c>
      <c r="R90" s="84"/>
      <c r="S90" s="85"/>
    </row>
    <row r="91" spans="1:19" x14ac:dyDescent="0.35">
      <c r="B91" s="82" t="s">
        <v>231</v>
      </c>
      <c r="C91" s="33" t="str">
        <f>IF(G91=TRUE,"Claimtoekenning","")</f>
        <v/>
      </c>
      <c r="G91" s="1" t="b">
        <v>0</v>
      </c>
      <c r="R91" s="84"/>
      <c r="S91" s="85"/>
    </row>
    <row r="92" spans="1:19" x14ac:dyDescent="0.35">
      <c r="B92" s="82" t="s">
        <v>232</v>
      </c>
      <c r="C92" s="33" t="str">
        <f>IF(G92=TRUE,"Anders","")</f>
        <v/>
      </c>
      <c r="D92" s="33">
        <f>'3. Monitoring-bijsturen'!B72</f>
        <v>0</v>
      </c>
      <c r="G92" s="1" t="b">
        <v>0</v>
      </c>
      <c r="R92" s="84"/>
      <c r="S92" s="85"/>
    </row>
    <row r="93" spans="1:19" x14ac:dyDescent="0.35">
      <c r="B93" s="82" t="s">
        <v>233</v>
      </c>
      <c r="D93" s="33">
        <f>'3. Monitoring-bijsturen'!B75</f>
        <v>0</v>
      </c>
      <c r="G93" s="1"/>
      <c r="R93" s="84"/>
      <c r="S93" s="85"/>
    </row>
    <row r="94" spans="1:19" x14ac:dyDescent="0.35">
      <c r="A94" s="33" t="s">
        <v>13</v>
      </c>
      <c r="B94" s="33" t="s">
        <v>61</v>
      </c>
      <c r="C94" s="33">
        <f>INDEX(List2,G94)</f>
        <v>0</v>
      </c>
      <c r="D94" s="33">
        <f>'4. Evaluatie'!B9</f>
        <v>0</v>
      </c>
      <c r="G94" s="1">
        <v>1</v>
      </c>
      <c r="R94" s="84"/>
      <c r="S94" s="85"/>
    </row>
    <row r="95" spans="1:19" x14ac:dyDescent="0.35">
      <c r="A95" s="33" t="s">
        <v>13</v>
      </c>
      <c r="B95" s="33" t="s">
        <v>234</v>
      </c>
      <c r="D95" s="33">
        <f>'4. Evaluatie'!B14</f>
        <v>0</v>
      </c>
      <c r="G95" s="1"/>
      <c r="R95" s="84"/>
      <c r="S95" s="85"/>
    </row>
    <row r="96" spans="1:19" x14ac:dyDescent="0.35">
      <c r="A96" s="33" t="s">
        <v>13</v>
      </c>
      <c r="B96" s="33" t="s">
        <v>235</v>
      </c>
      <c r="D96" s="33">
        <f>'4. Evaluatie'!B17</f>
        <v>0</v>
      </c>
      <c r="G96" s="1"/>
      <c r="R96" s="84"/>
      <c r="S96" s="85"/>
    </row>
    <row r="97" spans="1:19" x14ac:dyDescent="0.35">
      <c r="A97" s="33" t="s">
        <v>13</v>
      </c>
      <c r="B97" s="82">
        <v>3</v>
      </c>
      <c r="D97" s="33">
        <f>'4. Evaluatie'!B20</f>
        <v>0</v>
      </c>
      <c r="G97" s="1"/>
      <c r="R97" s="84"/>
      <c r="S97" s="85"/>
    </row>
    <row r="98" spans="1:19" x14ac:dyDescent="0.35">
      <c r="A98" s="33" t="s">
        <v>13</v>
      </c>
      <c r="B98" s="82">
        <v>4</v>
      </c>
      <c r="D98" s="33">
        <f>'4. Evaluatie'!B23</f>
        <v>0</v>
      </c>
      <c r="R98" s="84"/>
      <c r="S98" s="85"/>
    </row>
  </sheetData>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249977111117893"/>
  </sheetPr>
  <dimension ref="A1:H6"/>
  <sheetViews>
    <sheetView topLeftCell="A2" workbookViewId="0">
      <selection activeCell="L4" sqref="L4"/>
    </sheetView>
  </sheetViews>
  <sheetFormatPr defaultRowHeight="14.5" x14ac:dyDescent="0.35"/>
  <cols>
    <col min="1" max="1" width="23.1796875" bestFit="1" customWidth="1"/>
    <col min="3" max="3" width="17.81640625" bestFit="1" customWidth="1"/>
    <col min="5" max="5" width="12.54296875" bestFit="1" customWidth="1"/>
    <col min="6" max="6" width="11.1796875" bestFit="1" customWidth="1"/>
    <col min="7" max="7" width="14" bestFit="1" customWidth="1"/>
  </cols>
  <sheetData>
    <row r="1" spans="1:8" x14ac:dyDescent="0.35">
      <c r="A1" t="s">
        <v>63</v>
      </c>
      <c r="B1" t="s">
        <v>64</v>
      </c>
      <c r="C1" t="s">
        <v>65</v>
      </c>
      <c r="D1" t="s">
        <v>70</v>
      </c>
      <c r="E1" t="s">
        <v>89</v>
      </c>
      <c r="F1" t="s">
        <v>102</v>
      </c>
      <c r="G1" t="s">
        <v>116</v>
      </c>
      <c r="H1" t="s">
        <v>252</v>
      </c>
    </row>
    <row r="2" spans="1:8" x14ac:dyDescent="0.35">
      <c r="A2" s="1"/>
    </row>
    <row r="3" spans="1:8" x14ac:dyDescent="0.35">
      <c r="A3" s="1" t="s">
        <v>106</v>
      </c>
      <c r="B3" s="1" t="s">
        <v>54</v>
      </c>
      <c r="C3" t="s">
        <v>66</v>
      </c>
      <c r="D3">
        <v>1</v>
      </c>
      <c r="E3" t="s">
        <v>93</v>
      </c>
      <c r="F3" t="s">
        <v>98</v>
      </c>
      <c r="G3" t="s">
        <v>117</v>
      </c>
      <c r="H3" t="s">
        <v>253</v>
      </c>
    </row>
    <row r="4" spans="1:8" x14ac:dyDescent="0.35">
      <c r="A4" s="1" t="s">
        <v>52</v>
      </c>
      <c r="B4" s="1" t="s">
        <v>55</v>
      </c>
      <c r="C4" t="s">
        <v>48</v>
      </c>
      <c r="D4">
        <v>2</v>
      </c>
      <c r="E4" t="s">
        <v>94</v>
      </c>
      <c r="F4" t="s">
        <v>99</v>
      </c>
      <c r="G4" t="s">
        <v>118</v>
      </c>
      <c r="H4" t="s">
        <v>254</v>
      </c>
    </row>
    <row r="5" spans="1:8" x14ac:dyDescent="0.35">
      <c r="A5" s="1" t="s">
        <v>53</v>
      </c>
      <c r="C5" t="s">
        <v>67</v>
      </c>
      <c r="D5">
        <v>3</v>
      </c>
      <c r="F5" t="s">
        <v>100</v>
      </c>
      <c r="G5" t="s">
        <v>67</v>
      </c>
    </row>
    <row r="6" spans="1:8" x14ac:dyDescent="0.35">
      <c r="D6">
        <v>4</v>
      </c>
      <c r="F6" t="s">
        <v>101</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16"/>
  <sheetViews>
    <sheetView showGridLines="0" zoomScale="80" zoomScaleNormal="80" workbookViewId="0">
      <selection activeCell="A15" sqref="A15"/>
    </sheetView>
  </sheetViews>
  <sheetFormatPr defaultRowHeight="14.5" x14ac:dyDescent="0.35"/>
  <cols>
    <col min="1" max="1" width="45.1796875" customWidth="1"/>
    <col min="2" max="2" width="19.1796875" customWidth="1"/>
    <col min="3" max="3" width="38.08984375" customWidth="1"/>
  </cols>
  <sheetData>
    <row r="1" spans="1:3" ht="19.5" customHeight="1" x14ac:dyDescent="0.35">
      <c r="A1" s="98" t="s">
        <v>139</v>
      </c>
      <c r="B1" s="99"/>
      <c r="C1" s="100"/>
    </row>
    <row r="2" spans="1:3" ht="12.5" customHeight="1" x14ac:dyDescent="0.35">
      <c r="A2" s="67"/>
      <c r="B2" s="64"/>
      <c r="C2" s="65"/>
    </row>
    <row r="3" spans="1:3" x14ac:dyDescent="0.35">
      <c r="A3" s="68" t="s">
        <v>135</v>
      </c>
      <c r="B3" s="71"/>
      <c r="C3" s="72"/>
    </row>
    <row r="4" spans="1:3" x14ac:dyDescent="0.35">
      <c r="A4" s="68" t="s">
        <v>136</v>
      </c>
      <c r="B4" s="71"/>
      <c r="C4" s="72"/>
    </row>
    <row r="5" spans="1:3" x14ac:dyDescent="0.35">
      <c r="A5" s="68" t="s">
        <v>143</v>
      </c>
      <c r="B5" s="71"/>
      <c r="C5" s="72"/>
    </row>
    <row r="6" spans="1:3" x14ac:dyDescent="0.35">
      <c r="A6" s="68" t="s">
        <v>137</v>
      </c>
      <c r="B6" s="71"/>
      <c r="C6" s="72"/>
    </row>
    <row r="7" spans="1:3" x14ac:dyDescent="0.35">
      <c r="A7" s="68" t="s">
        <v>138</v>
      </c>
      <c r="B7" s="71"/>
      <c r="C7" s="72"/>
    </row>
    <row r="8" spans="1:3" ht="14.5" customHeight="1" thickBot="1" x14ac:dyDescent="0.4">
      <c r="A8" s="73"/>
      <c r="B8" s="74"/>
      <c r="C8" s="75"/>
    </row>
    <row r="9" spans="1:3" ht="15" thickBot="1" x14ac:dyDescent="0.4">
      <c r="A9" s="73"/>
      <c r="B9" s="76"/>
      <c r="C9" s="77"/>
    </row>
    <row r="10" spans="1:3" ht="15" thickBot="1" x14ac:dyDescent="0.4">
      <c r="A10" s="78"/>
      <c r="B10" s="78"/>
      <c r="C10" s="78"/>
    </row>
    <row r="11" spans="1:3" ht="18.5" x14ac:dyDescent="0.35">
      <c r="A11" s="98" t="s">
        <v>141</v>
      </c>
      <c r="B11" s="99" t="s">
        <v>107</v>
      </c>
      <c r="C11" s="100" t="s">
        <v>108</v>
      </c>
    </row>
    <row r="12" spans="1:3" x14ac:dyDescent="0.35">
      <c r="A12" s="79" t="s">
        <v>131</v>
      </c>
      <c r="B12" s="79" t="s">
        <v>132</v>
      </c>
      <c r="C12" s="79" t="s">
        <v>140</v>
      </c>
    </row>
    <row r="13" spans="1:3" x14ac:dyDescent="0.35">
      <c r="A13" s="80" t="s">
        <v>68</v>
      </c>
      <c r="B13" s="81"/>
      <c r="C13" s="78" t="s">
        <v>109</v>
      </c>
    </row>
    <row r="14" spans="1:3" x14ac:dyDescent="0.35">
      <c r="A14" s="80" t="s">
        <v>150</v>
      </c>
      <c r="B14" s="81"/>
      <c r="C14" s="78" t="s">
        <v>126</v>
      </c>
    </row>
    <row r="15" spans="1:3" x14ac:dyDescent="0.35">
      <c r="A15" s="78"/>
      <c r="B15" s="78"/>
      <c r="C15" s="78"/>
    </row>
    <row r="16" spans="1:3" x14ac:dyDescent="0.35">
      <c r="A16" s="78"/>
      <c r="B16" s="78"/>
      <c r="C16" s="78"/>
    </row>
  </sheetData>
  <mergeCells count="2">
    <mergeCell ref="A1:C1"/>
    <mergeCell ref="A11:C11"/>
  </mergeCells>
  <hyperlinks>
    <hyperlink ref="A13" location="'2. Uitvoering (do) - Impact'!A1" display="Uitvoering (do) - Impact"/>
    <hyperlink ref="A14" location="'3. Monitoring-bijsturen (check)'!A1" display="Monitoring-bijsturen (check)"/>
  </hyperlinks>
  <pageMargins left="0.70866141732283505" right="0.70866141732283505" top="1" bottom="1.5" header="0.31496062992126" footer="0.31496062992126"/>
  <pageSetup paperSize="9" orientation="landscape"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39997558519241921"/>
  </sheetPr>
  <dimension ref="A1:D19"/>
  <sheetViews>
    <sheetView showGridLines="0" zoomScale="80" zoomScaleNormal="80" workbookViewId="0">
      <selection activeCell="D16" sqref="D16"/>
    </sheetView>
  </sheetViews>
  <sheetFormatPr defaultColWidth="9.1796875" defaultRowHeight="14.5" x14ac:dyDescent="0.35"/>
  <cols>
    <col min="1" max="1" width="5.453125" style="13" customWidth="1"/>
    <col min="2" max="2" width="80" style="13" customWidth="1"/>
    <col min="3" max="3" width="3.54296875" style="13" customWidth="1"/>
    <col min="4" max="16384" width="9.1796875" style="13"/>
  </cols>
  <sheetData>
    <row r="1" spans="1:4" ht="18.5" x14ac:dyDescent="0.35">
      <c r="A1" s="55" t="s">
        <v>21</v>
      </c>
      <c r="B1" s="55" t="s">
        <v>60</v>
      </c>
      <c r="C1" s="66"/>
    </row>
    <row r="2" spans="1:4" ht="8" customHeight="1" x14ac:dyDescent="0.35">
      <c r="A2" s="17"/>
      <c r="B2" s="18"/>
      <c r="C2" s="19"/>
    </row>
    <row r="3" spans="1:4" ht="37.5" customHeight="1" x14ac:dyDescent="0.35">
      <c r="A3" s="17"/>
      <c r="B3" s="18" t="s">
        <v>144</v>
      </c>
      <c r="C3" s="19"/>
    </row>
    <row r="4" spans="1:4" x14ac:dyDescent="0.35">
      <c r="A4" s="17"/>
      <c r="B4" s="18"/>
      <c r="C4" s="19"/>
    </row>
    <row r="5" spans="1:4" x14ac:dyDescent="0.35">
      <c r="A5" s="17"/>
      <c r="B5" s="18"/>
      <c r="C5" s="19"/>
    </row>
    <row r="6" spans="1:4" ht="26.4" customHeight="1" x14ac:dyDescent="0.35">
      <c r="A6" s="35" t="s">
        <v>22</v>
      </c>
      <c r="B6" s="41" t="s">
        <v>236</v>
      </c>
      <c r="C6" s="24"/>
    </row>
    <row r="7" spans="1:4" ht="46" customHeight="1" x14ac:dyDescent="0.35">
      <c r="A7" s="17"/>
      <c r="B7" s="90"/>
      <c r="C7" s="19"/>
    </row>
    <row r="8" spans="1:4" x14ac:dyDescent="0.35">
      <c r="A8" s="17"/>
      <c r="B8" s="25"/>
      <c r="C8" s="19"/>
      <c r="D8" s="1"/>
    </row>
    <row r="9" spans="1:4" ht="20.399999999999999" customHeight="1" x14ac:dyDescent="0.35">
      <c r="A9" s="22"/>
      <c r="B9" s="23" t="s">
        <v>145</v>
      </c>
      <c r="C9" s="24"/>
      <c r="D9" s="1"/>
    </row>
    <row r="10" spans="1:4" x14ac:dyDescent="0.35">
      <c r="A10" s="17"/>
      <c r="B10" s="18"/>
      <c r="C10" s="19"/>
      <c r="D10" s="1"/>
    </row>
    <row r="11" spans="1:4" x14ac:dyDescent="0.35">
      <c r="A11" s="17"/>
      <c r="B11" s="18"/>
      <c r="C11" s="19"/>
      <c r="D11" s="1"/>
    </row>
    <row r="12" spans="1:4" ht="13" customHeight="1" x14ac:dyDescent="0.35">
      <c r="A12" s="17"/>
      <c r="B12" s="18" t="s">
        <v>105</v>
      </c>
      <c r="C12" s="19"/>
      <c r="D12" s="1"/>
    </row>
    <row r="13" spans="1:4" ht="42" customHeight="1" x14ac:dyDescent="0.35">
      <c r="A13" s="17"/>
      <c r="B13" s="90"/>
      <c r="C13" s="19"/>
      <c r="D13" s="1"/>
    </row>
    <row r="14" spans="1:4" ht="30.5" customHeight="1" x14ac:dyDescent="0.35">
      <c r="A14" s="17"/>
      <c r="B14" s="25"/>
      <c r="C14" s="19"/>
      <c r="D14" s="1"/>
    </row>
    <row r="15" spans="1:4" ht="24" customHeight="1" x14ac:dyDescent="0.35">
      <c r="A15" s="22" t="s">
        <v>23</v>
      </c>
      <c r="B15" s="23" t="s">
        <v>26</v>
      </c>
      <c r="C15" s="24"/>
      <c r="D15" s="1"/>
    </row>
    <row r="16" spans="1:4" x14ac:dyDescent="0.35">
      <c r="A16" s="17"/>
      <c r="B16" s="18"/>
      <c r="C16" s="19"/>
      <c r="D16" s="1"/>
    </row>
    <row r="17" spans="1:4" x14ac:dyDescent="0.35">
      <c r="A17" s="17"/>
      <c r="B17" s="18"/>
      <c r="C17" s="19"/>
      <c r="D17" s="1"/>
    </row>
    <row r="18" spans="1:4" x14ac:dyDescent="0.35">
      <c r="A18" s="17"/>
      <c r="B18" s="18"/>
      <c r="C18" s="19"/>
    </row>
    <row r="19" spans="1:4" x14ac:dyDescent="0.35">
      <c r="A19" s="17"/>
      <c r="B19" s="18"/>
      <c r="C19" s="19"/>
    </row>
  </sheetData>
  <sheetProtection algorithmName="SHA-512" hashValue="6/oGD8edwWE/nP57I/F2psajokEdjQo/bpkX+7RD+aUnDpMwBF+bYATYIlDz4e5rsohGp5H8Yl3z+c5Kpx+oNQ==" saltValue="FX38YkYUo9HUJJ+MJguBBQ==" spinCount="100000" sheet="1" objects="1" scenarios="1" formatCells="0"/>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104" r:id="rId6" name="Drop Down 8">
              <controlPr defaultSize="0" autoLine="0" autoPict="0">
                <anchor moveWithCells="1">
                  <from>
                    <xdr:col>1</xdr:col>
                    <xdr:colOff>0</xdr:colOff>
                    <xdr:row>15</xdr:row>
                    <xdr:rowOff>50800</xdr:rowOff>
                  </from>
                  <to>
                    <xdr:col>1</xdr:col>
                    <xdr:colOff>2089150</xdr:colOff>
                    <xdr:row>16</xdr:row>
                    <xdr:rowOff>76200</xdr:rowOff>
                  </to>
                </anchor>
              </controlPr>
            </control>
          </mc:Choice>
        </mc:AlternateContent>
        <mc:AlternateContent xmlns:mc="http://schemas.openxmlformats.org/markup-compatibility/2006">
          <mc:Choice Requires="x14">
            <control shapeId="4105" r:id="rId7" name="Drop Down 9">
              <controlPr defaultSize="0" autoLine="0" autoPict="0">
                <anchor moveWithCells="1">
                  <from>
                    <xdr:col>0</xdr:col>
                    <xdr:colOff>374650</xdr:colOff>
                    <xdr:row>9</xdr:row>
                    <xdr:rowOff>50800</xdr:rowOff>
                  </from>
                  <to>
                    <xdr:col>1</xdr:col>
                    <xdr:colOff>2070100</xdr:colOff>
                    <xdr:row>10</xdr:row>
                    <xdr:rowOff>69850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39997558519241921"/>
    <pageSetUpPr fitToPage="1"/>
  </sheetPr>
  <dimension ref="A1:F46"/>
  <sheetViews>
    <sheetView showGridLines="0" zoomScale="80" zoomScaleNormal="80" workbookViewId="0">
      <selection activeCell="J41" sqref="J41"/>
    </sheetView>
  </sheetViews>
  <sheetFormatPr defaultColWidth="9.1796875" defaultRowHeight="14.5" x14ac:dyDescent="0.35"/>
  <cols>
    <col min="1" max="1" width="5.453125" style="13" customWidth="1"/>
    <col min="2" max="2" width="80" style="13" customWidth="1"/>
    <col min="3" max="3" width="3.54296875" style="13" customWidth="1"/>
    <col min="4" max="4" width="16.36328125" style="13" bestFit="1" customWidth="1"/>
    <col min="5" max="5" width="5.36328125" style="13" customWidth="1"/>
    <col min="6" max="6" width="16.36328125" style="13" bestFit="1" customWidth="1"/>
    <col min="7" max="16384" width="9.1796875" style="13"/>
  </cols>
  <sheetData>
    <row r="1" spans="1:5" ht="18.5" x14ac:dyDescent="0.35">
      <c r="A1" s="55" t="s">
        <v>161</v>
      </c>
      <c r="B1" s="55" t="s">
        <v>68</v>
      </c>
    </row>
    <row r="2" spans="1:5" ht="9" customHeight="1" x14ac:dyDescent="0.35">
      <c r="A2" s="14"/>
      <c r="B2" s="15"/>
      <c r="C2" s="16"/>
    </row>
    <row r="3" spans="1:5" ht="46.25" customHeight="1" x14ac:dyDescent="0.35">
      <c r="A3" s="17"/>
      <c r="B3" s="52" t="s">
        <v>168</v>
      </c>
      <c r="C3" s="19"/>
    </row>
    <row r="4" spans="1:5" x14ac:dyDescent="0.35">
      <c r="A4" s="17"/>
      <c r="B4" s="18"/>
      <c r="C4" s="19"/>
    </row>
    <row r="5" spans="1:5" x14ac:dyDescent="0.35">
      <c r="A5" s="22" t="s">
        <v>22</v>
      </c>
      <c r="B5" s="23" t="s">
        <v>35</v>
      </c>
      <c r="C5" s="27"/>
    </row>
    <row r="6" spans="1:5" ht="13" customHeight="1" x14ac:dyDescent="0.35">
      <c r="A6" s="17"/>
      <c r="B6" s="52" t="s">
        <v>169</v>
      </c>
      <c r="C6" s="19"/>
      <c r="E6" s="1"/>
    </row>
    <row r="7" spans="1:5" ht="42" customHeight="1" x14ac:dyDescent="0.35">
      <c r="A7" s="17"/>
      <c r="B7" s="90"/>
      <c r="C7" s="19"/>
      <c r="E7" s="1"/>
    </row>
    <row r="8" spans="1:5" x14ac:dyDescent="0.35">
      <c r="A8" s="17"/>
      <c r="B8" s="25"/>
      <c r="C8" s="19"/>
      <c r="E8" s="1"/>
    </row>
    <row r="9" spans="1:5" x14ac:dyDescent="0.35">
      <c r="A9" s="22" t="s">
        <v>23</v>
      </c>
      <c r="B9" s="23" t="s">
        <v>237</v>
      </c>
      <c r="C9" s="24"/>
    </row>
    <row r="10" spans="1:5" x14ac:dyDescent="0.35">
      <c r="A10" s="22"/>
      <c r="B10" s="23" t="s">
        <v>69</v>
      </c>
      <c r="C10" s="24"/>
    </row>
    <row r="11" spans="1:5" x14ac:dyDescent="0.35">
      <c r="A11" s="89" t="s">
        <v>22</v>
      </c>
      <c r="B11" s="91"/>
      <c r="C11" s="24"/>
    </row>
    <row r="12" spans="1:5" x14ac:dyDescent="0.35">
      <c r="A12" s="89" t="s">
        <v>23</v>
      </c>
      <c r="B12" s="92"/>
      <c r="C12" s="24"/>
    </row>
    <row r="13" spans="1:5" ht="14" customHeight="1" x14ac:dyDescent="0.35">
      <c r="A13" s="89" t="s">
        <v>24</v>
      </c>
      <c r="B13" s="93"/>
      <c r="C13" s="19"/>
    </row>
    <row r="14" spans="1:5" ht="14" customHeight="1" x14ac:dyDescent="0.35">
      <c r="A14" s="17"/>
      <c r="B14" s="25"/>
      <c r="C14" s="19"/>
    </row>
    <row r="15" spans="1:5" ht="14" customHeight="1" x14ac:dyDescent="0.35">
      <c r="A15" s="17"/>
      <c r="B15" s="69" t="s">
        <v>125</v>
      </c>
      <c r="C15" s="19"/>
    </row>
    <row r="16" spans="1:5" ht="42" customHeight="1" x14ac:dyDescent="0.35">
      <c r="A16" s="17"/>
      <c r="B16" s="90"/>
      <c r="C16" s="19"/>
      <c r="E16" s="1"/>
    </row>
    <row r="17" spans="1:6" ht="14" customHeight="1" x14ac:dyDescent="0.35">
      <c r="A17" s="17"/>
      <c r="B17" s="25"/>
      <c r="C17" s="19"/>
    </row>
    <row r="18" spans="1:6" ht="17.399999999999999" customHeight="1" x14ac:dyDescent="0.35">
      <c r="A18" s="17"/>
      <c r="B18" s="43" t="s">
        <v>36</v>
      </c>
      <c r="C18" s="19"/>
    </row>
    <row r="19" spans="1:6" ht="14" customHeight="1" x14ac:dyDescent="0.35">
      <c r="A19" s="89" t="s">
        <v>22</v>
      </c>
      <c r="B19" s="91"/>
      <c r="C19" s="19"/>
    </row>
    <row r="20" spans="1:6" x14ac:dyDescent="0.35">
      <c r="A20" s="89" t="s">
        <v>23</v>
      </c>
      <c r="B20" s="92"/>
      <c r="C20" s="19"/>
    </row>
    <row r="21" spans="1:6" x14ac:dyDescent="0.35">
      <c r="A21" s="89" t="s">
        <v>24</v>
      </c>
      <c r="B21" s="93"/>
      <c r="C21" s="19"/>
    </row>
    <row r="22" spans="1:6" x14ac:dyDescent="0.35">
      <c r="A22" s="17"/>
      <c r="B22" s="25"/>
      <c r="C22" s="19"/>
    </row>
    <row r="23" spans="1:6" ht="14" customHeight="1" x14ac:dyDescent="0.35">
      <c r="A23" s="17"/>
      <c r="B23" s="69" t="s">
        <v>125</v>
      </c>
      <c r="C23" s="19"/>
    </row>
    <row r="24" spans="1:6" ht="42" customHeight="1" x14ac:dyDescent="0.35">
      <c r="A24" s="17"/>
      <c r="B24" s="90"/>
      <c r="C24" s="19"/>
      <c r="E24" s="1"/>
    </row>
    <row r="25" spans="1:6" x14ac:dyDescent="0.35">
      <c r="A25" s="17"/>
      <c r="B25" s="23"/>
      <c r="C25" s="19"/>
    </row>
    <row r="26" spans="1:6" ht="61.25" customHeight="1" x14ac:dyDescent="0.35">
      <c r="A26" s="22" t="s">
        <v>24</v>
      </c>
      <c r="B26" s="23" t="s">
        <v>255</v>
      </c>
      <c r="C26" s="24"/>
      <c r="D26" s="5"/>
      <c r="E26" s="5"/>
      <c r="F26" s="5"/>
    </row>
    <row r="27" spans="1:6" x14ac:dyDescent="0.35">
      <c r="A27" s="22"/>
      <c r="B27" s="23"/>
      <c r="C27" s="24"/>
      <c r="D27" s="5"/>
      <c r="E27" s="5"/>
      <c r="F27" s="5"/>
    </row>
    <row r="28" spans="1:6" ht="19.25" customHeight="1" x14ac:dyDescent="0.35">
      <c r="A28" s="22"/>
      <c r="B28" s="23" t="s">
        <v>38</v>
      </c>
      <c r="C28" s="24"/>
      <c r="D28" s="36" t="s">
        <v>247</v>
      </c>
      <c r="E28" s="26"/>
      <c r="F28" s="36" t="s">
        <v>251</v>
      </c>
    </row>
    <row r="29" spans="1:6" ht="19" customHeight="1" x14ac:dyDescent="0.35">
      <c r="A29" s="22"/>
      <c r="B29" s="39" t="s">
        <v>27</v>
      </c>
      <c r="C29" s="24"/>
      <c r="D29" s="5"/>
      <c r="E29" s="5"/>
      <c r="F29" s="5"/>
    </row>
    <row r="30" spans="1:6" ht="19" customHeight="1" x14ac:dyDescent="0.35">
      <c r="A30" s="22"/>
      <c r="B30" s="39" t="s">
        <v>28</v>
      </c>
      <c r="C30" s="24"/>
      <c r="D30" s="5"/>
      <c r="E30" s="5"/>
      <c r="F30" s="5"/>
    </row>
    <row r="31" spans="1:6" ht="19" customHeight="1" x14ac:dyDescent="0.35">
      <c r="A31" s="22"/>
      <c r="B31" s="39" t="s">
        <v>29</v>
      </c>
      <c r="C31" s="24"/>
      <c r="D31" s="5"/>
      <c r="E31" s="5"/>
      <c r="F31" s="5"/>
    </row>
    <row r="32" spans="1:6" ht="19" customHeight="1" x14ac:dyDescent="0.35">
      <c r="A32" s="22"/>
      <c r="B32" s="39" t="s">
        <v>30</v>
      </c>
      <c r="C32" s="24"/>
      <c r="D32" s="5"/>
      <c r="E32" s="5"/>
      <c r="F32" s="5"/>
    </row>
    <row r="33" spans="1:6" x14ac:dyDescent="0.35">
      <c r="A33" s="22"/>
      <c r="B33" s="18"/>
      <c r="C33" s="24"/>
      <c r="D33" s="5"/>
      <c r="E33" s="5"/>
      <c r="F33" s="5"/>
    </row>
    <row r="34" spans="1:6" x14ac:dyDescent="0.35">
      <c r="A34" s="22"/>
      <c r="B34" s="23" t="s">
        <v>39</v>
      </c>
      <c r="C34" s="24"/>
      <c r="D34" s="5"/>
      <c r="E34" s="5"/>
      <c r="F34" s="5"/>
    </row>
    <row r="35" spans="1:6" ht="19" customHeight="1" x14ac:dyDescent="0.35">
      <c r="A35" s="22"/>
      <c r="B35" s="39" t="s">
        <v>40</v>
      </c>
      <c r="C35" s="24"/>
      <c r="D35" s="5"/>
      <c r="E35" s="5"/>
      <c r="F35" s="5"/>
    </row>
    <row r="36" spans="1:6" ht="19" customHeight="1" x14ac:dyDescent="0.35">
      <c r="A36" s="22"/>
      <c r="B36" s="39" t="s">
        <v>41</v>
      </c>
      <c r="C36" s="24"/>
      <c r="D36" s="5"/>
      <c r="E36" s="5"/>
      <c r="F36" s="5"/>
    </row>
    <row r="37" spans="1:6" ht="19" customHeight="1" x14ac:dyDescent="0.35">
      <c r="A37" s="22"/>
      <c r="B37" s="39" t="s">
        <v>42</v>
      </c>
      <c r="C37" s="24"/>
      <c r="D37" s="5"/>
      <c r="E37" s="5"/>
      <c r="F37" s="5"/>
    </row>
    <row r="38" spans="1:6" ht="19" customHeight="1" x14ac:dyDescent="0.35">
      <c r="A38" s="22"/>
      <c r="B38" s="39" t="s">
        <v>43</v>
      </c>
      <c r="C38" s="24"/>
      <c r="D38" s="5"/>
      <c r="E38" s="5"/>
      <c r="F38" s="5"/>
    </row>
    <row r="39" spans="1:6" ht="19" customHeight="1" x14ac:dyDescent="0.35">
      <c r="A39" s="22"/>
      <c r="B39" s="39" t="s">
        <v>44</v>
      </c>
      <c r="C39" s="24"/>
      <c r="D39" s="5"/>
      <c r="E39" s="5"/>
      <c r="F39" s="5"/>
    </row>
    <row r="40" spans="1:6" ht="19" customHeight="1" x14ac:dyDescent="0.35">
      <c r="A40" s="22"/>
      <c r="B40" s="39" t="s">
        <v>46</v>
      </c>
      <c r="C40" s="24"/>
      <c r="D40" s="5"/>
      <c r="E40" s="5"/>
      <c r="F40" s="5"/>
    </row>
    <row r="41" spans="1:6" ht="19" customHeight="1" x14ac:dyDescent="0.35">
      <c r="A41" s="22"/>
      <c r="B41" s="39" t="s">
        <v>45</v>
      </c>
      <c r="C41" s="24"/>
      <c r="D41" s="5"/>
      <c r="E41" s="5"/>
      <c r="F41" s="5"/>
    </row>
    <row r="42" spans="1:6" x14ac:dyDescent="0.35">
      <c r="A42" s="17"/>
      <c r="B42" s="18"/>
      <c r="C42" s="19"/>
    </row>
    <row r="43" spans="1:6" s="30" customFormat="1" x14ac:dyDescent="0.35">
      <c r="A43" s="29"/>
      <c r="B43" s="52" t="s">
        <v>248</v>
      </c>
      <c r="C43" s="31"/>
    </row>
    <row r="44" spans="1:6" ht="38" customHeight="1" x14ac:dyDescent="0.35">
      <c r="B44" s="90"/>
    </row>
    <row r="46" spans="1:6" x14ac:dyDescent="0.35">
      <c r="B46" s="88"/>
    </row>
  </sheetData>
  <sheetProtection algorithmName="SHA-512" hashValue="BvsnBkJxOrx9Z+fjDoptEA9VSp9QkhN+F6fHZeRKtXV+jncgAkqMIECodxcy5QdRnefpnUcswRTkyoCm/s2bQA==" saltValue="iuisBWf0DMF9JGb/TYy3Bw==" spinCount="100000" sheet="1" objects="1" scenarios="1" formatCells="0"/>
  <pageMargins left="0.70866141732283505" right="0.70866141732283505" top="1" bottom="1.5" header="0.31496062992126" footer="0.31496062992126"/>
  <pageSetup paperSize="9" scale="68" orientation="portrait" r:id="rId1"/>
  <headerFooter>
    <oddHeader xml:space="preserve">&amp;R&amp;6&amp;G
</oddHeader>
    <oddFooter>&amp;L&amp;G&amp;R&amp;P</oddFooter>
  </headerFooter>
  <customProperties>
    <customPr name="dnb_wsclassificatie" r:id="rId2"/>
  </customProperties>
  <ignoredErrors>
    <ignoredError sqref="A9 A11:A13 A5 A19:A21" numberStoredAsText="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8208" r:id="rId6" name="Drop Down 16">
              <controlPr defaultSize="0" autoLine="0" autoPict="0">
                <anchor moveWithCells="1">
                  <from>
                    <xdr:col>2</xdr:col>
                    <xdr:colOff>241300</xdr:colOff>
                    <xdr:row>27</xdr:row>
                    <xdr:rowOff>215900</xdr:rowOff>
                  </from>
                  <to>
                    <xdr:col>3</xdr:col>
                    <xdr:colOff>952500</xdr:colOff>
                    <xdr:row>28</xdr:row>
                    <xdr:rowOff>146050</xdr:rowOff>
                  </to>
                </anchor>
              </controlPr>
            </control>
          </mc:Choice>
        </mc:AlternateContent>
        <mc:AlternateContent xmlns:mc="http://schemas.openxmlformats.org/markup-compatibility/2006">
          <mc:Choice Requires="x14">
            <control shapeId="8209" r:id="rId7" name="Drop Down 17">
              <controlPr defaultSize="0" autoLine="0" autoPict="0">
                <anchor moveWithCells="1">
                  <from>
                    <xdr:col>2</xdr:col>
                    <xdr:colOff>241300</xdr:colOff>
                    <xdr:row>28</xdr:row>
                    <xdr:rowOff>222250</xdr:rowOff>
                  </from>
                  <to>
                    <xdr:col>3</xdr:col>
                    <xdr:colOff>952500</xdr:colOff>
                    <xdr:row>29</xdr:row>
                    <xdr:rowOff>158750</xdr:rowOff>
                  </to>
                </anchor>
              </controlPr>
            </control>
          </mc:Choice>
        </mc:AlternateContent>
        <mc:AlternateContent xmlns:mc="http://schemas.openxmlformats.org/markup-compatibility/2006">
          <mc:Choice Requires="x14">
            <control shapeId="8210" r:id="rId8" name="Drop Down 18">
              <controlPr defaultSize="0" autoLine="0" autoPict="0">
                <anchor moveWithCells="1">
                  <from>
                    <xdr:col>2</xdr:col>
                    <xdr:colOff>241300</xdr:colOff>
                    <xdr:row>29</xdr:row>
                    <xdr:rowOff>228600</xdr:rowOff>
                  </from>
                  <to>
                    <xdr:col>3</xdr:col>
                    <xdr:colOff>952500</xdr:colOff>
                    <xdr:row>30</xdr:row>
                    <xdr:rowOff>165100</xdr:rowOff>
                  </to>
                </anchor>
              </controlPr>
            </control>
          </mc:Choice>
        </mc:AlternateContent>
        <mc:AlternateContent xmlns:mc="http://schemas.openxmlformats.org/markup-compatibility/2006">
          <mc:Choice Requires="x14">
            <control shapeId="8211" r:id="rId9" name="Drop Down 19">
              <controlPr defaultSize="0" autoLine="0" autoPict="0">
                <anchor moveWithCells="1">
                  <from>
                    <xdr:col>2</xdr:col>
                    <xdr:colOff>241300</xdr:colOff>
                    <xdr:row>30</xdr:row>
                    <xdr:rowOff>234950</xdr:rowOff>
                  </from>
                  <to>
                    <xdr:col>3</xdr:col>
                    <xdr:colOff>952500</xdr:colOff>
                    <xdr:row>31</xdr:row>
                    <xdr:rowOff>177800</xdr:rowOff>
                  </to>
                </anchor>
              </controlPr>
            </control>
          </mc:Choice>
        </mc:AlternateContent>
        <mc:AlternateContent xmlns:mc="http://schemas.openxmlformats.org/markup-compatibility/2006">
          <mc:Choice Requires="x14">
            <control shapeId="8212" r:id="rId10" name="Drop Down 20">
              <controlPr defaultSize="0" autoLine="0" autoPict="0">
                <anchor moveWithCells="1">
                  <from>
                    <xdr:col>3</xdr:col>
                    <xdr:colOff>6350</xdr:colOff>
                    <xdr:row>33</xdr:row>
                    <xdr:rowOff>139700</xdr:rowOff>
                  </from>
                  <to>
                    <xdr:col>3</xdr:col>
                    <xdr:colOff>965200</xdr:colOff>
                    <xdr:row>34</xdr:row>
                    <xdr:rowOff>127000</xdr:rowOff>
                  </to>
                </anchor>
              </controlPr>
            </control>
          </mc:Choice>
        </mc:AlternateContent>
        <mc:AlternateContent xmlns:mc="http://schemas.openxmlformats.org/markup-compatibility/2006">
          <mc:Choice Requires="x14">
            <control shapeId="8213" r:id="rId11" name="Drop Down 21">
              <controlPr defaultSize="0" autoLine="0" autoPict="0">
                <anchor moveWithCells="1">
                  <from>
                    <xdr:col>3</xdr:col>
                    <xdr:colOff>6350</xdr:colOff>
                    <xdr:row>34</xdr:row>
                    <xdr:rowOff>215900</xdr:rowOff>
                  </from>
                  <to>
                    <xdr:col>3</xdr:col>
                    <xdr:colOff>965200</xdr:colOff>
                    <xdr:row>35</xdr:row>
                    <xdr:rowOff>146050</xdr:rowOff>
                  </to>
                </anchor>
              </controlPr>
            </control>
          </mc:Choice>
        </mc:AlternateContent>
        <mc:AlternateContent xmlns:mc="http://schemas.openxmlformats.org/markup-compatibility/2006">
          <mc:Choice Requires="x14">
            <control shapeId="8214" r:id="rId12" name="Drop Down 22">
              <controlPr defaultSize="0" autoLine="0" autoPict="0">
                <anchor moveWithCells="1">
                  <from>
                    <xdr:col>3</xdr:col>
                    <xdr:colOff>6350</xdr:colOff>
                    <xdr:row>35</xdr:row>
                    <xdr:rowOff>222250</xdr:rowOff>
                  </from>
                  <to>
                    <xdr:col>3</xdr:col>
                    <xdr:colOff>958850</xdr:colOff>
                    <xdr:row>36</xdr:row>
                    <xdr:rowOff>146050</xdr:rowOff>
                  </to>
                </anchor>
              </controlPr>
            </control>
          </mc:Choice>
        </mc:AlternateContent>
        <mc:AlternateContent xmlns:mc="http://schemas.openxmlformats.org/markup-compatibility/2006">
          <mc:Choice Requires="x14">
            <control shapeId="8215" r:id="rId13" name="Drop Down 23">
              <controlPr defaultSize="0" autoLine="0" autoPict="0">
                <anchor moveWithCells="1">
                  <from>
                    <xdr:col>3</xdr:col>
                    <xdr:colOff>6350</xdr:colOff>
                    <xdr:row>36</xdr:row>
                    <xdr:rowOff>203200</xdr:rowOff>
                  </from>
                  <to>
                    <xdr:col>3</xdr:col>
                    <xdr:colOff>958850</xdr:colOff>
                    <xdr:row>37</xdr:row>
                    <xdr:rowOff>139700</xdr:rowOff>
                  </to>
                </anchor>
              </controlPr>
            </control>
          </mc:Choice>
        </mc:AlternateContent>
        <mc:AlternateContent xmlns:mc="http://schemas.openxmlformats.org/markup-compatibility/2006">
          <mc:Choice Requires="x14">
            <control shapeId="8216" r:id="rId14" name="Drop Down 24">
              <controlPr defaultSize="0" autoLine="0" autoPict="0">
                <anchor moveWithCells="1">
                  <from>
                    <xdr:col>3</xdr:col>
                    <xdr:colOff>6350</xdr:colOff>
                    <xdr:row>37</xdr:row>
                    <xdr:rowOff>203200</xdr:rowOff>
                  </from>
                  <to>
                    <xdr:col>3</xdr:col>
                    <xdr:colOff>965200</xdr:colOff>
                    <xdr:row>38</xdr:row>
                    <xdr:rowOff>146050</xdr:rowOff>
                  </to>
                </anchor>
              </controlPr>
            </control>
          </mc:Choice>
        </mc:AlternateContent>
        <mc:AlternateContent xmlns:mc="http://schemas.openxmlformats.org/markup-compatibility/2006">
          <mc:Choice Requires="x14">
            <control shapeId="8217" r:id="rId15" name="Drop Down 25">
              <controlPr defaultSize="0" autoLine="0" autoPict="0">
                <anchor moveWithCells="1">
                  <from>
                    <xdr:col>3</xdr:col>
                    <xdr:colOff>6350</xdr:colOff>
                    <xdr:row>38</xdr:row>
                    <xdr:rowOff>215900</xdr:rowOff>
                  </from>
                  <to>
                    <xdr:col>3</xdr:col>
                    <xdr:colOff>977900</xdr:colOff>
                    <xdr:row>39</xdr:row>
                    <xdr:rowOff>152400</xdr:rowOff>
                  </to>
                </anchor>
              </controlPr>
            </control>
          </mc:Choice>
        </mc:AlternateContent>
        <mc:AlternateContent xmlns:mc="http://schemas.openxmlformats.org/markup-compatibility/2006">
          <mc:Choice Requires="x14">
            <control shapeId="8218" r:id="rId16" name="Drop Down 26">
              <controlPr defaultSize="0" autoLine="0" autoPict="0">
                <anchor moveWithCells="1">
                  <from>
                    <xdr:col>3</xdr:col>
                    <xdr:colOff>6350</xdr:colOff>
                    <xdr:row>39</xdr:row>
                    <xdr:rowOff>228600</xdr:rowOff>
                  </from>
                  <to>
                    <xdr:col>3</xdr:col>
                    <xdr:colOff>965200</xdr:colOff>
                    <xdr:row>40</xdr:row>
                    <xdr:rowOff>165100</xdr:rowOff>
                  </to>
                </anchor>
              </controlPr>
            </control>
          </mc:Choice>
        </mc:AlternateContent>
        <mc:AlternateContent xmlns:mc="http://schemas.openxmlformats.org/markup-compatibility/2006">
          <mc:Choice Requires="x14">
            <control shapeId="8220" r:id="rId17" name="Drop Down 28">
              <controlPr defaultSize="0" autoLine="0" autoPict="0">
                <anchor moveWithCells="1">
                  <from>
                    <xdr:col>4</xdr:col>
                    <xdr:colOff>336550</xdr:colOff>
                    <xdr:row>27</xdr:row>
                    <xdr:rowOff>222250</xdr:rowOff>
                  </from>
                  <to>
                    <xdr:col>5</xdr:col>
                    <xdr:colOff>920750</xdr:colOff>
                    <xdr:row>28</xdr:row>
                    <xdr:rowOff>152400</xdr:rowOff>
                  </to>
                </anchor>
              </controlPr>
            </control>
          </mc:Choice>
        </mc:AlternateContent>
        <mc:AlternateContent xmlns:mc="http://schemas.openxmlformats.org/markup-compatibility/2006">
          <mc:Choice Requires="x14">
            <control shapeId="8221" r:id="rId18" name="Drop Down 29">
              <controlPr defaultSize="0" autoLine="0" autoPict="0">
                <anchor moveWithCells="1">
                  <from>
                    <xdr:col>4</xdr:col>
                    <xdr:colOff>336550</xdr:colOff>
                    <xdr:row>28</xdr:row>
                    <xdr:rowOff>228600</xdr:rowOff>
                  </from>
                  <to>
                    <xdr:col>5</xdr:col>
                    <xdr:colOff>920750</xdr:colOff>
                    <xdr:row>29</xdr:row>
                    <xdr:rowOff>165100</xdr:rowOff>
                  </to>
                </anchor>
              </controlPr>
            </control>
          </mc:Choice>
        </mc:AlternateContent>
        <mc:AlternateContent xmlns:mc="http://schemas.openxmlformats.org/markup-compatibility/2006">
          <mc:Choice Requires="x14">
            <control shapeId="8222" r:id="rId19" name="Drop Down 30">
              <controlPr defaultSize="0" autoLine="0" autoPict="0">
                <anchor moveWithCells="1">
                  <from>
                    <xdr:col>4</xdr:col>
                    <xdr:colOff>336550</xdr:colOff>
                    <xdr:row>30</xdr:row>
                    <xdr:rowOff>0</xdr:rowOff>
                  </from>
                  <to>
                    <xdr:col>5</xdr:col>
                    <xdr:colOff>920750</xdr:colOff>
                    <xdr:row>30</xdr:row>
                    <xdr:rowOff>177800</xdr:rowOff>
                  </to>
                </anchor>
              </controlPr>
            </control>
          </mc:Choice>
        </mc:AlternateContent>
        <mc:AlternateContent xmlns:mc="http://schemas.openxmlformats.org/markup-compatibility/2006">
          <mc:Choice Requires="x14">
            <control shapeId="8223" r:id="rId20" name="Drop Down 31">
              <controlPr defaultSize="0" autoLine="0" autoPict="0">
                <anchor moveWithCells="1">
                  <from>
                    <xdr:col>4</xdr:col>
                    <xdr:colOff>336550</xdr:colOff>
                    <xdr:row>31</xdr:row>
                    <xdr:rowOff>6350</xdr:rowOff>
                  </from>
                  <to>
                    <xdr:col>5</xdr:col>
                    <xdr:colOff>920750</xdr:colOff>
                    <xdr:row>31</xdr:row>
                    <xdr:rowOff>184150</xdr:rowOff>
                  </to>
                </anchor>
              </controlPr>
            </control>
          </mc:Choice>
        </mc:AlternateContent>
        <mc:AlternateContent xmlns:mc="http://schemas.openxmlformats.org/markup-compatibility/2006">
          <mc:Choice Requires="x14">
            <control shapeId="8235" r:id="rId21" name="Drop Down 43">
              <controlPr defaultSize="0" autoLine="0" autoPict="0">
                <anchor moveWithCells="1">
                  <from>
                    <xdr:col>4</xdr:col>
                    <xdr:colOff>336550</xdr:colOff>
                    <xdr:row>33</xdr:row>
                    <xdr:rowOff>139700</xdr:rowOff>
                  </from>
                  <to>
                    <xdr:col>5</xdr:col>
                    <xdr:colOff>927100</xdr:colOff>
                    <xdr:row>34</xdr:row>
                    <xdr:rowOff>127000</xdr:rowOff>
                  </to>
                </anchor>
              </controlPr>
            </control>
          </mc:Choice>
        </mc:AlternateContent>
        <mc:AlternateContent xmlns:mc="http://schemas.openxmlformats.org/markup-compatibility/2006">
          <mc:Choice Requires="x14">
            <control shapeId="8236" r:id="rId22" name="Drop Down 44">
              <controlPr defaultSize="0" autoLine="0" autoPict="0">
                <anchor moveWithCells="1">
                  <from>
                    <xdr:col>4</xdr:col>
                    <xdr:colOff>336550</xdr:colOff>
                    <xdr:row>34</xdr:row>
                    <xdr:rowOff>215900</xdr:rowOff>
                  </from>
                  <to>
                    <xdr:col>5</xdr:col>
                    <xdr:colOff>927100</xdr:colOff>
                    <xdr:row>35</xdr:row>
                    <xdr:rowOff>146050</xdr:rowOff>
                  </to>
                </anchor>
              </controlPr>
            </control>
          </mc:Choice>
        </mc:AlternateContent>
        <mc:AlternateContent xmlns:mc="http://schemas.openxmlformats.org/markup-compatibility/2006">
          <mc:Choice Requires="x14">
            <control shapeId="8237" r:id="rId23" name="Drop Down 45">
              <controlPr defaultSize="0" autoLine="0" autoPict="0">
                <anchor moveWithCells="1">
                  <from>
                    <xdr:col>4</xdr:col>
                    <xdr:colOff>336550</xdr:colOff>
                    <xdr:row>35</xdr:row>
                    <xdr:rowOff>222250</xdr:rowOff>
                  </from>
                  <to>
                    <xdr:col>5</xdr:col>
                    <xdr:colOff>920750</xdr:colOff>
                    <xdr:row>36</xdr:row>
                    <xdr:rowOff>146050</xdr:rowOff>
                  </to>
                </anchor>
              </controlPr>
            </control>
          </mc:Choice>
        </mc:AlternateContent>
        <mc:AlternateContent xmlns:mc="http://schemas.openxmlformats.org/markup-compatibility/2006">
          <mc:Choice Requires="x14">
            <control shapeId="8238" r:id="rId24" name="Drop Down 46">
              <controlPr defaultSize="0" autoLine="0" autoPict="0">
                <anchor moveWithCells="1">
                  <from>
                    <xdr:col>4</xdr:col>
                    <xdr:colOff>336550</xdr:colOff>
                    <xdr:row>36</xdr:row>
                    <xdr:rowOff>203200</xdr:rowOff>
                  </from>
                  <to>
                    <xdr:col>5</xdr:col>
                    <xdr:colOff>920750</xdr:colOff>
                    <xdr:row>37</xdr:row>
                    <xdr:rowOff>139700</xdr:rowOff>
                  </to>
                </anchor>
              </controlPr>
            </control>
          </mc:Choice>
        </mc:AlternateContent>
        <mc:AlternateContent xmlns:mc="http://schemas.openxmlformats.org/markup-compatibility/2006">
          <mc:Choice Requires="x14">
            <control shapeId="8239" r:id="rId25" name="Drop Down 47">
              <controlPr defaultSize="0" autoLine="0" autoPict="0">
                <anchor moveWithCells="1">
                  <from>
                    <xdr:col>4</xdr:col>
                    <xdr:colOff>336550</xdr:colOff>
                    <xdr:row>37</xdr:row>
                    <xdr:rowOff>203200</xdr:rowOff>
                  </from>
                  <to>
                    <xdr:col>5</xdr:col>
                    <xdr:colOff>927100</xdr:colOff>
                    <xdr:row>38</xdr:row>
                    <xdr:rowOff>146050</xdr:rowOff>
                  </to>
                </anchor>
              </controlPr>
            </control>
          </mc:Choice>
        </mc:AlternateContent>
        <mc:AlternateContent xmlns:mc="http://schemas.openxmlformats.org/markup-compatibility/2006">
          <mc:Choice Requires="x14">
            <control shapeId="8240" r:id="rId26" name="Drop Down 48">
              <controlPr defaultSize="0" autoLine="0" autoPict="0">
                <anchor moveWithCells="1">
                  <from>
                    <xdr:col>4</xdr:col>
                    <xdr:colOff>336550</xdr:colOff>
                    <xdr:row>38</xdr:row>
                    <xdr:rowOff>215900</xdr:rowOff>
                  </from>
                  <to>
                    <xdr:col>5</xdr:col>
                    <xdr:colOff>939800</xdr:colOff>
                    <xdr:row>39</xdr:row>
                    <xdr:rowOff>152400</xdr:rowOff>
                  </to>
                </anchor>
              </controlPr>
            </control>
          </mc:Choice>
        </mc:AlternateContent>
        <mc:AlternateContent xmlns:mc="http://schemas.openxmlformats.org/markup-compatibility/2006">
          <mc:Choice Requires="x14">
            <control shapeId="8241" r:id="rId27" name="Drop Down 49">
              <controlPr defaultSize="0" autoLine="0" autoPict="0">
                <anchor moveWithCells="1">
                  <from>
                    <xdr:col>4</xdr:col>
                    <xdr:colOff>336550</xdr:colOff>
                    <xdr:row>39</xdr:row>
                    <xdr:rowOff>228600</xdr:rowOff>
                  </from>
                  <to>
                    <xdr:col>5</xdr:col>
                    <xdr:colOff>927100</xdr:colOff>
                    <xdr:row>40</xdr:row>
                    <xdr:rowOff>165100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39997558519241921"/>
    <pageSetUpPr fitToPage="1"/>
  </sheetPr>
  <dimension ref="A1:F67"/>
  <sheetViews>
    <sheetView showGridLines="0" zoomScale="80" zoomScaleNormal="80" workbookViewId="0">
      <selection activeCell="A3" sqref="A3"/>
    </sheetView>
  </sheetViews>
  <sheetFormatPr defaultColWidth="9.1796875" defaultRowHeight="14.5" x14ac:dyDescent="0.35"/>
  <cols>
    <col min="1" max="1" width="5.453125" style="13" customWidth="1"/>
    <col min="2" max="2" width="80" style="13" customWidth="1"/>
    <col min="3" max="3" width="13.90625" style="13" customWidth="1"/>
    <col min="4" max="16384" width="9.1796875" style="13"/>
  </cols>
  <sheetData>
    <row r="1" spans="1:6" ht="18.5" x14ac:dyDescent="0.35">
      <c r="A1" s="70" t="s">
        <v>162</v>
      </c>
      <c r="B1" s="70" t="s">
        <v>153</v>
      </c>
    </row>
    <row r="2" spans="1:6" ht="9" customHeight="1" x14ac:dyDescent="0.35">
      <c r="A2" s="14"/>
      <c r="B2" s="15"/>
      <c r="C2" s="16"/>
    </row>
    <row r="3" spans="1:6" ht="58.25" customHeight="1" x14ac:dyDescent="0.35">
      <c r="A3" s="17"/>
      <c r="B3" s="18" t="s">
        <v>245</v>
      </c>
      <c r="C3" s="19"/>
    </row>
    <row r="4" spans="1:6" ht="20" x14ac:dyDescent="0.35">
      <c r="A4" s="17"/>
      <c r="B4" s="18" t="s">
        <v>146</v>
      </c>
      <c r="C4" s="19"/>
    </row>
    <row r="5" spans="1:6" x14ac:dyDescent="0.35">
      <c r="A5" s="17"/>
      <c r="B5" s="18"/>
      <c r="C5" s="19"/>
    </row>
    <row r="6" spans="1:6" ht="52.5" x14ac:dyDescent="0.35">
      <c r="A6" s="22" t="s">
        <v>22</v>
      </c>
      <c r="B6" s="28" t="s">
        <v>242</v>
      </c>
      <c r="C6" s="27"/>
    </row>
    <row r="7" spans="1:6" ht="19" customHeight="1" x14ac:dyDescent="0.35">
      <c r="A7" s="22"/>
      <c r="B7" s="48" t="s">
        <v>47</v>
      </c>
      <c r="C7" s="27"/>
      <c r="D7" s="5"/>
      <c r="E7" s="5"/>
      <c r="F7" s="5"/>
    </row>
    <row r="8" spans="1:6" ht="19" customHeight="1" x14ac:dyDescent="0.35">
      <c r="A8" s="22"/>
      <c r="B8" s="48" t="s">
        <v>48</v>
      </c>
      <c r="C8" s="27"/>
      <c r="D8" s="5"/>
      <c r="E8" s="5"/>
      <c r="F8" s="5"/>
    </row>
    <row r="9" spans="1:6" ht="19" customHeight="1" x14ac:dyDescent="0.35">
      <c r="A9" s="22"/>
      <c r="B9" s="48" t="s">
        <v>49</v>
      </c>
      <c r="C9" s="90"/>
      <c r="D9" s="5"/>
      <c r="E9" s="5"/>
      <c r="F9" s="5"/>
    </row>
    <row r="10" spans="1:6" x14ac:dyDescent="0.35">
      <c r="A10" s="17"/>
      <c r="B10" s="25"/>
      <c r="C10" s="19"/>
    </row>
    <row r="11" spans="1:6" ht="13" customHeight="1" x14ac:dyDescent="0.35">
      <c r="A11" s="17"/>
      <c r="B11" s="18" t="s">
        <v>190</v>
      </c>
      <c r="C11" s="19"/>
      <c r="D11" s="1"/>
      <c r="E11" s="1"/>
      <c r="F11" s="1"/>
    </row>
    <row r="12" spans="1:6" ht="42" customHeight="1" x14ac:dyDescent="0.35">
      <c r="A12" s="17"/>
      <c r="B12" s="90"/>
      <c r="C12" s="19"/>
      <c r="D12" s="1"/>
      <c r="E12" s="1"/>
      <c r="F12" s="1"/>
    </row>
    <row r="13" spans="1:6" x14ac:dyDescent="0.35">
      <c r="A13" s="17"/>
      <c r="B13" s="25"/>
      <c r="C13" s="19"/>
    </row>
    <row r="14" spans="1:6" x14ac:dyDescent="0.35">
      <c r="A14" s="22" t="s">
        <v>23</v>
      </c>
      <c r="B14" s="23" t="s">
        <v>110</v>
      </c>
      <c r="C14" s="24"/>
    </row>
    <row r="15" spans="1:6" ht="14.5" customHeight="1" x14ac:dyDescent="0.35">
      <c r="A15" s="17"/>
      <c r="C15" s="19"/>
    </row>
    <row r="16" spans="1:6" ht="14.5" customHeight="1" x14ac:dyDescent="0.35">
      <c r="A16" s="17"/>
      <c r="C16" s="19"/>
    </row>
    <row r="17" spans="1:6" ht="14.5" customHeight="1" x14ac:dyDescent="0.35">
      <c r="A17" s="17"/>
      <c r="B17" s="36" t="s">
        <v>111</v>
      </c>
      <c r="C17" s="19"/>
    </row>
    <row r="18" spans="1:6" ht="40.5" customHeight="1" x14ac:dyDescent="0.35">
      <c r="A18" s="17"/>
      <c r="B18" s="90"/>
      <c r="C18" s="19"/>
    </row>
    <row r="19" spans="1:6" x14ac:dyDescent="0.35">
      <c r="A19" s="17"/>
      <c r="B19" s="18"/>
      <c r="C19" s="19"/>
    </row>
    <row r="20" spans="1:6" ht="21" x14ac:dyDescent="0.35">
      <c r="A20" s="22" t="s">
        <v>24</v>
      </c>
      <c r="B20" s="23" t="s">
        <v>75</v>
      </c>
      <c r="C20" s="24"/>
      <c r="D20" s="5"/>
      <c r="E20" s="5"/>
      <c r="F20" s="5"/>
    </row>
    <row r="21" spans="1:6" x14ac:dyDescent="0.35">
      <c r="A21" s="17"/>
      <c r="B21" s="18"/>
      <c r="C21" s="19"/>
    </row>
    <row r="22" spans="1:6" x14ac:dyDescent="0.35">
      <c r="A22" s="17"/>
      <c r="B22" s="18"/>
      <c r="C22" s="19"/>
    </row>
    <row r="23" spans="1:6" x14ac:dyDescent="0.35">
      <c r="A23" s="17"/>
      <c r="B23" s="23" t="s">
        <v>240</v>
      </c>
      <c r="C23" s="19"/>
    </row>
    <row r="24" spans="1:6" x14ac:dyDescent="0.35">
      <c r="A24" s="17"/>
      <c r="B24" s="23" t="s">
        <v>77</v>
      </c>
      <c r="C24" s="19"/>
    </row>
    <row r="25" spans="1:6" x14ac:dyDescent="0.35">
      <c r="A25" s="17"/>
      <c r="B25" s="41" t="s">
        <v>120</v>
      </c>
    </row>
    <row r="26" spans="1:6" x14ac:dyDescent="0.35">
      <c r="A26" s="17"/>
      <c r="B26" s="94"/>
      <c r="C26" s="40"/>
    </row>
    <row r="27" spans="1:6" ht="11" customHeight="1" x14ac:dyDescent="0.35">
      <c r="A27" s="17"/>
      <c r="B27" s="25"/>
      <c r="C27" s="19"/>
    </row>
    <row r="28" spans="1:6" x14ac:dyDescent="0.35">
      <c r="A28" s="17"/>
      <c r="B28" s="41" t="s">
        <v>151</v>
      </c>
    </row>
    <row r="29" spans="1:6" ht="40.5" customHeight="1" x14ac:dyDescent="0.35">
      <c r="A29" s="17"/>
      <c r="B29" s="90"/>
      <c r="C29" s="19"/>
    </row>
    <row r="30" spans="1:6" ht="11" customHeight="1" x14ac:dyDescent="0.35">
      <c r="A30" s="17"/>
      <c r="B30" s="25"/>
      <c r="C30" s="19"/>
    </row>
    <row r="31" spans="1:6" ht="24" customHeight="1" x14ac:dyDescent="0.35">
      <c r="A31" s="17"/>
      <c r="B31" s="41" t="s">
        <v>114</v>
      </c>
    </row>
    <row r="32" spans="1:6" x14ac:dyDescent="0.35">
      <c r="A32" s="17"/>
      <c r="B32" s="37" t="s">
        <v>112</v>
      </c>
    </row>
    <row r="33" spans="1:3" ht="40.5" customHeight="1" x14ac:dyDescent="0.35">
      <c r="A33" s="17"/>
      <c r="B33" s="90"/>
      <c r="C33" s="19"/>
    </row>
    <row r="34" spans="1:3" x14ac:dyDescent="0.35">
      <c r="A34" s="17"/>
      <c r="B34" s="37" t="s">
        <v>113</v>
      </c>
    </row>
    <row r="35" spans="1:3" ht="40.5" customHeight="1" x14ac:dyDescent="0.35">
      <c r="A35" s="17"/>
      <c r="B35" s="90"/>
      <c r="C35" s="19"/>
    </row>
    <row r="36" spans="1:3" ht="11" customHeight="1" x14ac:dyDescent="0.35">
      <c r="A36" s="17"/>
      <c r="B36" s="25"/>
      <c r="C36" s="19"/>
    </row>
    <row r="37" spans="1:3" ht="21" x14ac:dyDescent="0.35">
      <c r="A37" s="17"/>
      <c r="B37" s="41" t="s">
        <v>115</v>
      </c>
    </row>
    <row r="38" spans="1:3" x14ac:dyDescent="0.35">
      <c r="A38" s="17"/>
      <c r="B38" s="41"/>
    </row>
    <row r="39" spans="1:3" x14ac:dyDescent="0.35">
      <c r="A39" s="17"/>
      <c r="B39" s="41"/>
    </row>
    <row r="40" spans="1:3" x14ac:dyDescent="0.35">
      <c r="A40" s="17"/>
      <c r="B40" s="37" t="s">
        <v>125</v>
      </c>
    </row>
    <row r="41" spans="1:3" ht="40.5" customHeight="1" x14ac:dyDescent="0.35">
      <c r="A41" s="17"/>
      <c r="B41" s="90"/>
      <c r="C41" s="19"/>
    </row>
    <row r="42" spans="1:3" ht="11" customHeight="1" x14ac:dyDescent="0.35">
      <c r="A42" s="17"/>
      <c r="B42" s="25"/>
      <c r="C42" s="19"/>
    </row>
    <row r="43" spans="1:3" x14ac:dyDescent="0.35">
      <c r="A43" s="17"/>
      <c r="B43" s="41" t="s">
        <v>119</v>
      </c>
    </row>
    <row r="44" spans="1:3" x14ac:dyDescent="0.35">
      <c r="A44" s="17"/>
      <c r="B44" s="41"/>
    </row>
    <row r="45" spans="1:3" x14ac:dyDescent="0.35">
      <c r="A45" s="17"/>
      <c r="B45" s="41"/>
    </row>
    <row r="46" spans="1:3" x14ac:dyDescent="0.35">
      <c r="A46" s="17"/>
      <c r="B46" s="18" t="s">
        <v>32</v>
      </c>
      <c r="C46" s="19"/>
    </row>
    <row r="47" spans="1:3" x14ac:dyDescent="0.35">
      <c r="A47" s="17"/>
      <c r="B47" s="90"/>
      <c r="C47" s="19"/>
    </row>
    <row r="48" spans="1:3" x14ac:dyDescent="0.35">
      <c r="A48" s="17"/>
      <c r="B48" s="41"/>
    </row>
    <row r="49" spans="1:3" x14ac:dyDescent="0.35">
      <c r="A49" s="17"/>
      <c r="B49" s="37" t="s">
        <v>125</v>
      </c>
    </row>
    <row r="50" spans="1:3" ht="40.5" customHeight="1" x14ac:dyDescent="0.35">
      <c r="A50" s="17"/>
      <c r="B50" s="90"/>
      <c r="C50" s="19"/>
    </row>
    <row r="51" spans="1:3" ht="11" customHeight="1" x14ac:dyDescent="0.35">
      <c r="A51" s="17"/>
      <c r="B51" s="25"/>
      <c r="C51" s="19"/>
    </row>
    <row r="52" spans="1:3" ht="34.75" customHeight="1" x14ac:dyDescent="0.35">
      <c r="A52" s="17"/>
      <c r="B52" s="41" t="s">
        <v>121</v>
      </c>
    </row>
    <row r="53" spans="1:3" ht="40.5" customHeight="1" x14ac:dyDescent="0.35">
      <c r="A53" s="17"/>
      <c r="B53" s="90"/>
      <c r="C53" s="19"/>
    </row>
    <row r="54" spans="1:3" ht="11" customHeight="1" x14ac:dyDescent="0.35">
      <c r="A54" s="17"/>
      <c r="B54" s="25"/>
      <c r="C54" s="19"/>
    </row>
    <row r="55" spans="1:3" x14ac:dyDescent="0.35">
      <c r="A55" s="17"/>
      <c r="B55" s="41" t="s">
        <v>122</v>
      </c>
    </row>
    <row r="56" spans="1:3" x14ac:dyDescent="0.35">
      <c r="A56" s="89" t="s">
        <v>22</v>
      </c>
      <c r="B56" s="91"/>
    </row>
    <row r="57" spans="1:3" x14ac:dyDescent="0.35">
      <c r="A57" s="89" t="s">
        <v>23</v>
      </c>
      <c r="B57" s="92"/>
    </row>
    <row r="58" spans="1:3" x14ac:dyDescent="0.35">
      <c r="A58" s="89" t="s">
        <v>24</v>
      </c>
      <c r="B58" s="93"/>
    </row>
    <row r="59" spans="1:3" x14ac:dyDescent="0.35">
      <c r="A59" s="17"/>
      <c r="B59" s="25"/>
    </row>
    <row r="60" spans="1:3" x14ac:dyDescent="0.35">
      <c r="A60" s="17"/>
      <c r="B60" s="25" t="s">
        <v>123</v>
      </c>
    </row>
    <row r="61" spans="1:3" x14ac:dyDescent="0.35">
      <c r="A61" s="89" t="s">
        <v>22</v>
      </c>
      <c r="B61" s="91"/>
    </row>
    <row r="62" spans="1:3" x14ac:dyDescent="0.35">
      <c r="A62" s="89" t="s">
        <v>23</v>
      </c>
      <c r="B62" s="92"/>
    </row>
    <row r="63" spans="1:3" x14ac:dyDescent="0.35">
      <c r="A63" s="89" t="s">
        <v>24</v>
      </c>
      <c r="B63" s="93"/>
      <c r="C63" s="19"/>
    </row>
    <row r="64" spans="1:3" x14ac:dyDescent="0.35">
      <c r="A64" s="22"/>
      <c r="B64" s="23"/>
      <c r="C64" s="24"/>
    </row>
    <row r="65" spans="1:3" ht="15" customHeight="1" x14ac:dyDescent="0.35">
      <c r="A65" s="22" t="s">
        <v>25</v>
      </c>
      <c r="B65" s="23" t="s">
        <v>152</v>
      </c>
      <c r="C65" s="19"/>
    </row>
    <row r="66" spans="1:3" ht="25.25" customHeight="1" x14ac:dyDescent="0.35">
      <c r="A66" s="22"/>
      <c r="B66" s="23" t="s">
        <v>241</v>
      </c>
      <c r="C66" s="24"/>
    </row>
    <row r="67" spans="1:3" ht="135" customHeight="1" x14ac:dyDescent="0.35">
      <c r="A67" s="22"/>
      <c r="B67" s="90"/>
      <c r="C67" s="19"/>
    </row>
  </sheetData>
  <sheetProtection algorithmName="SHA-512" hashValue="4A0S2eL5BOv7ZoL/o49/i5IXiXd3y6JE6XDQn29v0qiO867s6BU3w6z6BeCLYePiM00VYVGUMCebytKWCN/byg==" saltValue="YepwpXuUlTjtZLRDDOUxNw==" spinCount="100000" sheet="1" objects="1" scenarios="1" formatCells="0"/>
  <pageMargins left="0.70866141732283505" right="0.70866141732283505" top="1" bottom="1.5" header="0.31496062992126" footer="0.31496062992126"/>
  <pageSetup paperSize="9" scale="80" fitToHeight="0" orientation="portrait" r:id="rId1"/>
  <headerFooter>
    <oddHeader xml:space="preserve">&amp;R&amp;6&amp;G
</oddHeader>
    <oddFooter>&amp;L&amp;G&amp;R&amp;P</oddFooter>
  </headerFooter>
  <customProperties>
    <customPr name="dnb_wsclassificatie" r:id="rId2"/>
  </customProperties>
  <ignoredErrors>
    <ignoredError sqref="A56:A58 A61:A63 A65 A20 A14 A6" numberStoredAsText="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9217" r:id="rId6" name="Drop Down 1">
              <controlPr defaultSize="0" autoLine="0" autoPict="0">
                <anchor moveWithCells="1">
                  <from>
                    <xdr:col>2</xdr:col>
                    <xdr:colOff>0</xdr:colOff>
                    <xdr:row>6</xdr:row>
                    <xdr:rowOff>12700</xdr:rowOff>
                  </from>
                  <to>
                    <xdr:col>3</xdr:col>
                    <xdr:colOff>6350</xdr:colOff>
                    <xdr:row>6</xdr:row>
                    <xdr:rowOff>190500</xdr:rowOff>
                  </to>
                </anchor>
              </controlPr>
            </control>
          </mc:Choice>
        </mc:AlternateContent>
        <mc:AlternateContent xmlns:mc="http://schemas.openxmlformats.org/markup-compatibility/2006">
          <mc:Choice Requires="x14">
            <control shapeId="9218" r:id="rId7" name="Drop Down 2">
              <controlPr defaultSize="0" autoLine="0" autoPict="0">
                <anchor moveWithCells="1">
                  <from>
                    <xdr:col>2</xdr:col>
                    <xdr:colOff>0</xdr:colOff>
                    <xdr:row>7</xdr:row>
                    <xdr:rowOff>12700</xdr:rowOff>
                  </from>
                  <to>
                    <xdr:col>3</xdr:col>
                    <xdr:colOff>6350</xdr:colOff>
                    <xdr:row>7</xdr:row>
                    <xdr:rowOff>190500</xdr:rowOff>
                  </to>
                </anchor>
              </controlPr>
            </control>
          </mc:Choice>
        </mc:AlternateContent>
        <mc:AlternateContent xmlns:mc="http://schemas.openxmlformats.org/markup-compatibility/2006">
          <mc:Choice Requires="x14">
            <control shapeId="9219" r:id="rId8" name="Drop Down 3">
              <controlPr defaultSize="0" autoLine="0" autoPict="0">
                <anchor moveWithCells="1">
                  <from>
                    <xdr:col>0</xdr:col>
                    <xdr:colOff>374650</xdr:colOff>
                    <xdr:row>14</xdr:row>
                    <xdr:rowOff>63500</xdr:rowOff>
                  </from>
                  <to>
                    <xdr:col>1</xdr:col>
                    <xdr:colOff>977900</xdr:colOff>
                    <xdr:row>15</xdr:row>
                    <xdr:rowOff>63500</xdr:rowOff>
                  </to>
                </anchor>
              </controlPr>
            </control>
          </mc:Choice>
        </mc:AlternateContent>
        <mc:AlternateContent xmlns:mc="http://schemas.openxmlformats.org/markup-compatibility/2006">
          <mc:Choice Requires="x14">
            <control shapeId="9220" r:id="rId9" name="Drop Down 4">
              <controlPr defaultSize="0" autoLine="0" autoPict="0">
                <anchor moveWithCells="1">
                  <from>
                    <xdr:col>1</xdr:col>
                    <xdr:colOff>6350</xdr:colOff>
                    <xdr:row>20</xdr:row>
                    <xdr:rowOff>76200</xdr:rowOff>
                  </from>
                  <to>
                    <xdr:col>1</xdr:col>
                    <xdr:colOff>984250</xdr:colOff>
                    <xdr:row>21</xdr:row>
                    <xdr:rowOff>69850</xdr:rowOff>
                  </to>
                </anchor>
              </controlPr>
            </control>
          </mc:Choice>
        </mc:AlternateContent>
        <mc:AlternateContent xmlns:mc="http://schemas.openxmlformats.org/markup-compatibility/2006">
          <mc:Choice Requires="x14">
            <control shapeId="9221" r:id="rId10" name="Drop Down 5">
              <controlPr defaultSize="0" autoLine="0" autoPict="0">
                <anchor moveWithCells="1">
                  <from>
                    <xdr:col>1</xdr:col>
                    <xdr:colOff>6350</xdr:colOff>
                    <xdr:row>37</xdr:row>
                    <xdr:rowOff>76200</xdr:rowOff>
                  </from>
                  <to>
                    <xdr:col>1</xdr:col>
                    <xdr:colOff>984250</xdr:colOff>
                    <xdr:row>38</xdr:row>
                    <xdr:rowOff>69850</xdr:rowOff>
                  </to>
                </anchor>
              </controlPr>
            </control>
          </mc:Choice>
        </mc:AlternateContent>
        <mc:AlternateContent xmlns:mc="http://schemas.openxmlformats.org/markup-compatibility/2006">
          <mc:Choice Requires="x14">
            <control shapeId="9222" r:id="rId11" name="Drop Down 6">
              <controlPr defaultSize="0" autoLine="0" autoPict="0">
                <anchor moveWithCells="1">
                  <from>
                    <xdr:col>1</xdr:col>
                    <xdr:colOff>6350</xdr:colOff>
                    <xdr:row>43</xdr:row>
                    <xdr:rowOff>63500</xdr:rowOff>
                  </from>
                  <to>
                    <xdr:col>1</xdr:col>
                    <xdr:colOff>984250</xdr:colOff>
                    <xdr:row>44</xdr:row>
                    <xdr:rowOff>63500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39997558519241921"/>
    <pageSetUpPr fitToPage="1"/>
  </sheetPr>
  <dimension ref="A1:F31"/>
  <sheetViews>
    <sheetView showGridLines="0" zoomScale="80" zoomScaleNormal="80" workbookViewId="0">
      <selection activeCell="A3" sqref="A3"/>
    </sheetView>
  </sheetViews>
  <sheetFormatPr defaultColWidth="9.1796875" defaultRowHeight="14.5" x14ac:dyDescent="0.35"/>
  <cols>
    <col min="1" max="1" width="5.453125" style="13" customWidth="1"/>
    <col min="2" max="2" width="80" style="13" customWidth="1"/>
    <col min="3" max="3" width="3.54296875" style="13" customWidth="1"/>
    <col min="4" max="16384" width="9.1796875" style="13"/>
  </cols>
  <sheetData>
    <row r="1" spans="1:3" ht="18.5" x14ac:dyDescent="0.35">
      <c r="A1" s="70" t="s">
        <v>163</v>
      </c>
      <c r="B1" s="70" t="s">
        <v>154</v>
      </c>
    </row>
    <row r="2" spans="1:3" ht="6.5" customHeight="1" x14ac:dyDescent="0.35">
      <c r="A2" s="14"/>
      <c r="B2" s="15"/>
      <c r="C2" s="16"/>
    </row>
    <row r="3" spans="1:3" ht="30" x14ac:dyDescent="0.35">
      <c r="A3" s="17"/>
      <c r="B3" s="18" t="s">
        <v>167</v>
      </c>
      <c r="C3" s="19"/>
    </row>
    <row r="4" spans="1:3" x14ac:dyDescent="0.35">
      <c r="A4" s="17"/>
      <c r="B4" s="18"/>
      <c r="C4" s="19"/>
    </row>
    <row r="5" spans="1:3" x14ac:dyDescent="0.35">
      <c r="A5" s="17"/>
      <c r="B5" s="18"/>
      <c r="C5" s="19"/>
    </row>
    <row r="6" spans="1:3" ht="21" x14ac:dyDescent="0.35">
      <c r="A6" s="22" t="s">
        <v>22</v>
      </c>
      <c r="B6" s="28" t="s">
        <v>160</v>
      </c>
      <c r="C6" s="27"/>
    </row>
    <row r="7" spans="1:3" x14ac:dyDescent="0.35">
      <c r="A7" s="22"/>
      <c r="B7" s="45" t="s">
        <v>124</v>
      </c>
      <c r="C7" s="27"/>
    </row>
    <row r="8" spans="1:3" x14ac:dyDescent="0.35">
      <c r="A8" s="22"/>
      <c r="B8" s="28"/>
      <c r="C8" s="27"/>
    </row>
    <row r="9" spans="1:3" x14ac:dyDescent="0.35">
      <c r="A9" s="22"/>
      <c r="B9" s="28"/>
      <c r="C9" s="27"/>
    </row>
    <row r="10" spans="1:3" x14ac:dyDescent="0.35">
      <c r="A10" s="22"/>
      <c r="B10" s="18" t="s">
        <v>125</v>
      </c>
      <c r="C10" s="27"/>
    </row>
    <row r="11" spans="1:3" ht="39" customHeight="1" x14ac:dyDescent="0.35">
      <c r="A11" s="17"/>
      <c r="B11" s="90"/>
      <c r="C11" s="19"/>
    </row>
    <row r="12" spans="1:3" x14ac:dyDescent="0.35">
      <c r="A12" s="17"/>
      <c r="B12" s="25"/>
      <c r="C12" s="19"/>
    </row>
    <row r="13" spans="1:3" x14ac:dyDescent="0.35">
      <c r="A13" s="22" t="s">
        <v>23</v>
      </c>
      <c r="B13" s="23" t="s">
        <v>84</v>
      </c>
      <c r="C13" s="24"/>
    </row>
    <row r="14" spans="1:3" ht="53.5" customHeight="1" x14ac:dyDescent="0.35">
      <c r="A14" s="17"/>
      <c r="B14" s="90"/>
      <c r="C14" s="19"/>
    </row>
    <row r="15" spans="1:3" ht="9" customHeight="1" x14ac:dyDescent="0.35">
      <c r="A15" s="17"/>
      <c r="B15" s="25"/>
      <c r="C15" s="19"/>
    </row>
    <row r="16" spans="1:3" ht="15.5" customHeight="1" x14ac:dyDescent="0.35">
      <c r="A16" s="17"/>
      <c r="B16" s="43" t="s">
        <v>85</v>
      </c>
      <c r="C16" s="19"/>
    </row>
    <row r="17" spans="1:6" ht="53.5" customHeight="1" x14ac:dyDescent="0.35">
      <c r="A17" s="17"/>
      <c r="B17" s="90"/>
      <c r="C17" s="19"/>
    </row>
    <row r="18" spans="1:6" x14ac:dyDescent="0.35">
      <c r="A18" s="17"/>
      <c r="B18" s="18"/>
      <c r="C18" s="19"/>
    </row>
    <row r="19" spans="1:6" ht="24.65" customHeight="1" x14ac:dyDescent="0.35">
      <c r="A19" s="22" t="s">
        <v>24</v>
      </c>
      <c r="B19" s="46" t="s">
        <v>155</v>
      </c>
      <c r="C19" s="24"/>
      <c r="D19" s="5"/>
      <c r="E19" s="5"/>
      <c r="F19" s="5"/>
    </row>
    <row r="20" spans="1:6" x14ac:dyDescent="0.35">
      <c r="A20" s="89" t="s">
        <v>22</v>
      </c>
      <c r="B20" s="91"/>
      <c r="C20" s="24"/>
      <c r="D20" s="5"/>
      <c r="E20" s="5"/>
      <c r="F20" s="5"/>
    </row>
    <row r="21" spans="1:6" x14ac:dyDescent="0.35">
      <c r="A21" s="89" t="s">
        <v>23</v>
      </c>
      <c r="B21" s="92"/>
      <c r="C21" s="24"/>
      <c r="D21" s="5"/>
      <c r="E21" s="5"/>
      <c r="F21" s="5"/>
    </row>
    <row r="22" spans="1:6" x14ac:dyDescent="0.35">
      <c r="A22" s="89" t="s">
        <v>24</v>
      </c>
      <c r="B22" s="93"/>
      <c r="C22" s="19"/>
    </row>
    <row r="23" spans="1:6" x14ac:dyDescent="0.35">
      <c r="A23" s="17"/>
      <c r="B23" s="18"/>
      <c r="C23" s="19"/>
    </row>
    <row r="24" spans="1:6" s="42" customFormat="1" ht="23.4" customHeight="1" x14ac:dyDescent="0.35">
      <c r="A24" s="35" t="s">
        <v>25</v>
      </c>
      <c r="B24" s="41" t="s">
        <v>90</v>
      </c>
      <c r="C24" s="47"/>
    </row>
    <row r="25" spans="1:6" s="42" customFormat="1" x14ac:dyDescent="0.35">
      <c r="A25" s="35"/>
      <c r="B25" s="41"/>
      <c r="C25" s="47"/>
    </row>
    <row r="26" spans="1:6" s="42" customFormat="1" x14ac:dyDescent="0.35">
      <c r="A26" s="35"/>
      <c r="B26" s="41"/>
      <c r="C26" s="47"/>
    </row>
    <row r="27" spans="1:6" s="42" customFormat="1" x14ac:dyDescent="0.35">
      <c r="A27" s="35"/>
      <c r="B27" s="37" t="s">
        <v>128</v>
      </c>
      <c r="C27" s="47"/>
    </row>
    <row r="28" spans="1:6" s="42" customFormat="1" x14ac:dyDescent="0.35">
      <c r="A28" s="89" t="s">
        <v>22</v>
      </c>
      <c r="B28" s="91"/>
      <c r="C28" s="47"/>
    </row>
    <row r="29" spans="1:6" s="42" customFormat="1" x14ac:dyDescent="0.35">
      <c r="A29" s="89" t="s">
        <v>23</v>
      </c>
      <c r="B29" s="92"/>
      <c r="C29" s="47"/>
    </row>
    <row r="30" spans="1:6" x14ac:dyDescent="0.35">
      <c r="A30" s="89" t="s">
        <v>24</v>
      </c>
      <c r="B30" s="93"/>
      <c r="C30" s="19"/>
    </row>
    <row r="31" spans="1:6" x14ac:dyDescent="0.35">
      <c r="A31" s="17"/>
      <c r="B31" s="18"/>
      <c r="C31" s="19"/>
    </row>
  </sheetData>
  <sheetProtection algorithmName="SHA-512" hashValue="5usf+xQknzevjSO4lMcYQp7EZBkuiJu+p5VdHyurf/MSCJFjJdcmFs8+116VSdkl51aWx96HD/2yUr7YhHxacQ==" saltValue="d/z3U66M298QQfXcjD1Adw==" spinCount="100000" sheet="1" objects="1" scenarios="1" formatCells="0"/>
  <pageMargins left="0.70866141732283505" right="0.70866141732283505" top="1" bottom="1.5" header="0.31496062992126" footer="0.31496062992126"/>
  <pageSetup paperSize="9" fitToHeight="0" orientation="portrait" r:id="rId1"/>
  <headerFooter>
    <oddHeader xml:space="preserve">&amp;R&amp;6&amp;G
</oddHeader>
    <oddFooter>&amp;L&amp;G&amp;R&amp;P</oddFooter>
  </headerFooter>
  <customProperties>
    <customPr name="dnb_wsclassificatie" r:id="rId2"/>
  </customProperties>
  <ignoredErrors>
    <ignoredError sqref="A19:A22 A28:A30 A24 A13 A6" numberStoredAsText="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Drop Down 1">
              <controlPr defaultSize="0" autoLine="0" autoPict="0">
                <anchor moveWithCells="1">
                  <from>
                    <xdr:col>1</xdr:col>
                    <xdr:colOff>12700</xdr:colOff>
                    <xdr:row>7</xdr:row>
                    <xdr:rowOff>50800</xdr:rowOff>
                  </from>
                  <to>
                    <xdr:col>1</xdr:col>
                    <xdr:colOff>990600</xdr:colOff>
                    <xdr:row>8</xdr:row>
                    <xdr:rowOff>44450</xdr:rowOff>
                  </to>
                </anchor>
              </controlPr>
            </control>
          </mc:Choice>
        </mc:AlternateContent>
        <mc:AlternateContent xmlns:mc="http://schemas.openxmlformats.org/markup-compatibility/2006">
          <mc:Choice Requires="x14">
            <control shapeId="10242" r:id="rId7" name="Drop Down 2">
              <controlPr defaultSize="0" autoLine="0" autoPict="0">
                <anchor moveWithCells="1">
                  <from>
                    <xdr:col>0</xdr:col>
                    <xdr:colOff>368300</xdr:colOff>
                    <xdr:row>24</xdr:row>
                    <xdr:rowOff>76200</xdr:rowOff>
                  </from>
                  <to>
                    <xdr:col>1</xdr:col>
                    <xdr:colOff>965200</xdr:colOff>
                    <xdr:row>25</xdr:row>
                    <xdr:rowOff>69850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ad229a51b924077bad6f12c552b436b xmlns="1bf9177b-e08e-47e7-96e1-f4690062f18e">
      <Terms xmlns="http://schemas.microsoft.com/office/infopath/2007/PartnerControls">
        <TermInfo xmlns="http://schemas.microsoft.com/office/infopath/2007/PartnerControls">
          <TermName xmlns="http://schemas.microsoft.com/office/infopath/2007/PartnerControls">DNB-CONFIDENTIAL</TermName>
          <TermId xmlns="http://schemas.microsoft.com/office/infopath/2007/PartnerControls">0d19c132-6aba-4942-9ddc-30e834628626</TermId>
        </TermInfo>
      </Terms>
    </fad229a51b924077bad6f12c552b436b>
    <o647aae0ad2f4ff5acdc41f964aa5af6 xmlns="1bf9177b-e08e-47e7-96e1-f4690062f18e">
      <Terms xmlns="http://schemas.microsoft.com/office/infopath/2007/PartnerControls"/>
    </o647aae0ad2f4ff5acdc41f964aa5af6>
    <DNB-CCOntvanger xmlns="1bf9177b-e08e-47e7-96e1-f4690062f18e">
      <UserInfo>
        <DisplayName/>
        <AccountId xsi:nil="true"/>
        <AccountType/>
      </UserInfo>
    </DNB-CCOntvanger>
    <DNB-Ontvanger xmlns="1bf9177b-e08e-47e7-96e1-f4690062f18e">
      <UserInfo>
        <DisplayName/>
        <AccountId xsi:nil="true"/>
        <AccountType/>
      </UserInfo>
    </DNB-Ontvanger>
    <DNB-Opmerkingen xmlns="1bf9177b-e08e-47e7-96e1-f4690062f18e">PW is TV2020</DNB-Opmerkingen>
    <IconOverlay xmlns="http://schemas.microsoft.com/sharepoint/v4" xsi:nil="true"/>
    <TaxCatchAll xmlns="c73b39cc-0e69-4665-8db4-7ab582043597">
      <Value>7</Value>
      <Value>96</Value>
      <Value>59</Value>
      <Value>100</Value>
      <Value>3</Value>
    </TaxCatchAll>
    <EmCC xmlns="1bf9177b-e08e-47e7-96e1-f4690062f18e" xsi:nil="true"/>
    <DNB-AuteurFix xmlns="1bf9177b-e08e-47e7-96e1-f4690062f18e">
      <UserInfo>
        <DisplayName/>
        <AccountId xsi:nil="true"/>
        <AccountType/>
      </UserInfo>
    </DNB-AuteurFix>
    <DNB-Distributie xmlns="1bf9177b-e08e-47e7-96e1-f4690062f18e">false</DNB-Distributie>
    <EmAttachCount xmlns="1bf9177b-e08e-47e7-96e1-f4690062f18e" xsi:nil="true"/>
    <id6c789cff804afba200fcd377146773 xmlns="1bf9177b-e08e-47e7-96e1-f4690062f18e">
      <Terms xmlns="http://schemas.microsoft.com/office/infopath/2007/PartnerControls">
        <TermInfo xmlns="http://schemas.microsoft.com/office/infopath/2007/PartnerControls">
          <TermName xmlns="http://schemas.microsoft.com/office/infopath/2007/PartnerControls">Toezicht Verzekeraars</TermName>
          <TermId xmlns="http://schemas.microsoft.com/office/infopath/2007/PartnerControls">ce62d30e-8253-404d-8999-47fc7e33d04f</TermId>
        </TermInfo>
      </Terms>
    </id6c789cff804afba200fcd377146773>
    <oad32f0385ad4870b0ad87bfeb983764 xmlns="1bf9177b-e08e-47e7-96e1-f4690062f18e">
      <Terms xmlns="http://schemas.microsoft.com/office/infopath/2007/PartnerControls">
        <TermInfo xmlns="http://schemas.microsoft.com/office/infopath/2007/PartnerControls">
          <TermName xmlns="http://schemas.microsoft.com/office/infopath/2007/PartnerControls">Beoordelingskader</TermName>
          <TermId xmlns="http://schemas.microsoft.com/office/infopath/2007/PartnerControls">b7db8842-a4ae-4513-b183-f3c335056aa9</TermId>
        </TermInfo>
      </Terms>
    </oad32f0385ad4870b0ad87bfeb983764>
    <EmAttachmentNames xmlns="1bf9177b-e08e-47e7-96e1-f4690062f18e" xsi:nil="true"/>
    <EmTo xmlns="1bf9177b-e08e-47e7-96e1-f4690062f18e" xsi:nil="true"/>
    <EmDate xmlns="1bf9177b-e08e-47e7-96e1-f4690062f18e" xsi:nil="true"/>
    <DNB-Sjabloon xmlns="1bf9177b-e08e-47e7-96e1-f4690062f18e" xsi:nil="true"/>
    <EmFromName xmlns="1bf9177b-e08e-47e7-96e1-f4690062f18e" xsi:nil="true"/>
    <_dlc_DocIdPersistId xmlns="c73b39cc-0e69-4665-8db4-7ab582043597" xsi:nil="true"/>
    <_dlc_DocId xmlns="c73b39cc-0e69-4665-8db4-7ab582043597">T039-413019055-43</_dlc_DocId>
    <_dlc_DocIdUrl xmlns="c73b39cc-0e69-4665-8db4-7ab582043597">
      <Url>https://tasks.sharepoint.dnb.nl/sites/tz-Onderzoeken/Themaonderzoek2021COVID19/_layouts/15/DocIdRedir.aspx?ID=T039-413019055-43</Url>
      <Description>T039-413019055-43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BBB086B030679B4082E6A31CED195A60" ma:contentTypeVersion="3" ma:contentTypeDescription="DNB Taak Document" ma:contentTypeScope="" ma:versionID="9425aa97126b6772c3631e31b646e3c5">
  <xsd:schema xmlns:xsd="http://www.w3.org/2001/XMLSchema" xmlns:xs="http://www.w3.org/2001/XMLSchema" xmlns:p="http://schemas.microsoft.com/office/2006/metadata/properties" xmlns:ns1="http://schemas.microsoft.com/sharepoint/v3" xmlns:ns2="1bf9177b-e08e-47e7-96e1-f4690062f18e" xmlns:ns3="c73b39cc-0e69-4665-8db4-7ab582043597" xmlns:ns4="http://schemas.microsoft.com/sharepoint/v4" targetNamespace="http://schemas.microsoft.com/office/2006/metadata/properties" ma:root="true" ma:fieldsID="f03b7809d993ff2e348e9c257a2323e0" ns1:_="" ns2:_="" ns3:_="" ns4:_="">
    <xsd:import namespace="http://schemas.microsoft.com/sharepoint/v3"/>
    <xsd:import namespace="1bf9177b-e08e-47e7-96e1-f4690062f18e"/>
    <xsd:import namespace="c73b39cc-0e69-4665-8db4-7ab582043597"/>
    <xsd:import namespace="http://schemas.microsoft.com/sharepoint/v4"/>
    <xsd:element name="properties">
      <xsd:complexType>
        <xsd:sequence>
          <xsd:element name="documentManagement">
            <xsd:complexType>
              <xsd:all>
                <xsd:element ref="ns2:DNB-AuteurFix" minOccurs="0"/>
                <xsd:element ref="ns2:DNB-Ontvanger" minOccurs="0"/>
                <xsd:element ref="ns2:DNB-CCOntvanger" minOccurs="0"/>
                <xsd:element ref="ns2:DNB-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Distributie" minOccurs="0"/>
                <xsd:element ref="ns2:fad229a51b924077bad6f12c552b436b" minOccurs="0"/>
                <xsd:element ref="ns2:o647aae0ad2f4ff5acdc41f964aa5af6" minOccurs="0"/>
                <xsd:element ref="ns2:id6c789cff804afba200fcd377146773" minOccurs="0"/>
                <xsd:element ref="ns3:_dlc_DocId" minOccurs="0"/>
                <xsd:element ref="ns3:_dlc_DocIdUrl" minOccurs="0"/>
                <xsd:element ref="ns3:_dlc_DocIdPersistId" minOccurs="0"/>
                <xsd:element ref="ns2:oad32f0385ad4870b0ad87bfeb983764" minOccurs="0"/>
                <xsd:element ref="ns3:TaxCatchAll" minOccurs="0"/>
                <xsd:element ref="ns3:TaxCatchAllLabel" minOccurs="0"/>
                <xsd:element ref="ns4: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4" nillable="true" ma:displayName="Declared Record" ma:hidden="true" ma:internalName="_vti_ItemDeclaredRecord" ma:readOnly="true">
      <xsd:simpleType>
        <xsd:restriction base="dms:DateTime"/>
      </xsd:simpleType>
    </xsd:element>
    <xsd:element name="_vti_ItemHoldRecordStatus" ma:index="3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f9177b-e08e-47e7-96e1-f4690062f18e" elementFormDefault="qualified">
    <xsd:import namespace="http://schemas.microsoft.com/office/2006/documentManagement/types"/>
    <xsd:import namespace="http://schemas.microsoft.com/office/infopath/2007/PartnerControls"/>
    <xsd:element name="DNB-AuteurFix" ma:index="5"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6"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7"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pmerkingen" ma:index="8" nillable="true" ma:displayName="Remarks" ma:hidden="true" ma:internalName="DNB_x002d_Opmerkingen">
      <xsd:simpleType>
        <xsd:restriction base="dms:Note"/>
      </xsd:simpleType>
    </xsd:element>
    <xsd:element name="DNB-Sjabloon" ma:index="9" nillable="true" ma:displayName="Sjabloon" ma:hidden="true" ma:internalName="DNB_x002d_Sjabloon">
      <xsd:simpleType>
        <xsd:restriction base="dms:Text"/>
      </xsd:simpleType>
    </xsd:element>
    <xsd:element name="EmTo" ma:index="10" nillable="true" ma:displayName="E-mail To" ma:hidden="true" ma:internalName="EmTo">
      <xsd:simpleType>
        <xsd:restriction base="dms:Note">
          <xsd:maxLength value="255"/>
        </xsd:restriction>
      </xsd:simpleType>
    </xsd:element>
    <xsd:element name="EmFromName" ma:index="11" nillable="true" ma:displayName="E-mail From" ma:hidden="true" ma:internalName="EmFromName">
      <xsd:simpleType>
        <xsd:restriction base="dms:Text"/>
      </xsd:simpleType>
    </xsd:element>
    <xsd:element name="EmCC" ma:index="12" nillable="true" ma:displayName="E-mail CC" ma:hidden="true" ma:internalName="EmCC">
      <xsd:simpleType>
        <xsd:restriction base="dms:Note">
          <xsd:maxLength value="255"/>
        </xsd:restriction>
      </xsd:simpleType>
    </xsd:element>
    <xsd:element name="EmDate" ma:index="13" nillable="true" ma:displayName="E-mail Date" ma:hidden="true" ma:internalName="EmDate">
      <xsd:simpleType>
        <xsd:restriction base="dms:DateTime"/>
      </xsd:simpleType>
    </xsd:element>
    <xsd:element name="EmAttachCount" ma:index="14" nillable="true" ma:displayName="E-mail Attachment Count" ma:hidden="true" ma:internalName="EmAttachCount">
      <xsd:simpleType>
        <xsd:restriction base="dms:Text"/>
      </xsd:simpleType>
    </xsd:element>
    <xsd:element name="EmAttachmentNames" ma:index="15" nillable="true" ma:displayName="E-mail Attachment Names" ma:hidden="true" ma:internalName="EmAttachmentNames">
      <xsd:simpleType>
        <xsd:restriction base="dms:Note">
          <xsd:maxLength value="255"/>
        </xsd:restriction>
      </xsd:simpleType>
    </xsd:element>
    <xsd:element name="DNB-Distributie" ma:index="16" nillable="true" ma:displayName="Distributie" ma:default="False" ma:internalName="DNB_x002d_Distributie">
      <xsd:simpleType>
        <xsd:restriction base="dms:Boolean"/>
      </xsd:simpleType>
    </xsd:element>
    <xsd:element name="fad229a51b924077bad6f12c552b436b" ma:index="17" ma:taxonomy="true" ma:internalName="DNB_x002d_SecurityLevel_TaxHTField0" ma:taxonomyFieldName="DNB_x002d_SecurityLevel" ma:displayName="Confidentiality"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o647aae0ad2f4ff5acdc41f964aa5af6" ma:index="19"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id6c789cff804afba200fcd377146773" ma:index="21"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oad32f0385ad4870b0ad87bfeb983764" ma:index="29" ma:taxonomy="true" ma:internalName="DNB_x002d_Taaklabel_TaxHTField0" ma:taxonomyFieldName="DNB_x002d_Taaklabel" ma:displayName="DNB Label" ma:default="" ma:fieldId="{8ad32f03-85ad-4870-b0ad-87bfeb983764}" ma:taxonomyMulti="true" ma:sspId="1e3213a6-3d3a-4fd1-b2e1-5dac641bbf5e" ma:termSetId="090b21a2-0fe0-4d6c-a6c2-301ed207ecf5" ma:anchorId="16a2bebe-a0aa-4be6-87a9-af52236bee4d"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26" nillable="true" ma:displayName="Document ID Value" ma:description="The value of the document ID assigned to this item."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TaxCatchAll" ma:index="30" nillable="true" ma:displayName="Taxonomy Catch All Column" ma:hidden="true" ma:list="{9e916385-b465-45a7-8704-6e0fb0dec28f}" ma:internalName="TaxCatchAll" ma:showField="CatchAllData" ma:web="1bf9177b-e08e-47e7-96e1-f4690062f18e">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9e916385-b465-45a7-8704-6e0fb0dec28f}" ma:internalName="TaxCatchAllLabel" ma:readOnly="true" ma:showField="CatchAllDataLabel" ma:web="1bf9177b-e08e-47e7-96e1-f4690062f1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Props1.xml><?xml version="1.0" encoding="utf-8"?>
<ds:datastoreItem xmlns:ds="http://schemas.openxmlformats.org/officeDocument/2006/customXml" ds:itemID="{9FC66846-91A0-4162-BDDA-91573FD9CBEE}">
  <ds:schemaRefs>
    <ds:schemaRef ds:uri="http://schemas.microsoft.com/sharepoint/events"/>
  </ds:schemaRefs>
</ds:datastoreItem>
</file>

<file path=customXml/itemProps2.xml><?xml version="1.0" encoding="utf-8"?>
<ds:datastoreItem xmlns:ds="http://schemas.openxmlformats.org/officeDocument/2006/customXml" ds:itemID="{ACB146D1-C23F-4D49-9307-BADCCF281D34}">
  <ds:schemaRefs>
    <ds:schemaRef ds:uri="http://schemas.microsoft.com/sharepoint/v3/contenttype/forms"/>
  </ds:schemaRefs>
</ds:datastoreItem>
</file>

<file path=customXml/itemProps3.xml><?xml version="1.0" encoding="utf-8"?>
<ds:datastoreItem xmlns:ds="http://schemas.openxmlformats.org/officeDocument/2006/customXml" ds:itemID="{B8ED84F6-469E-4D52-AC99-44FE9C7D58F8}">
  <ds:schemaRefs>
    <ds:schemaRef ds:uri="http://schemas.microsoft.com/office/2006/documentManagement/types"/>
    <ds:schemaRef ds:uri="http://schemas.microsoft.com/sharepoint/v3"/>
    <ds:schemaRef ds:uri="http://purl.org/dc/elements/1.1/"/>
    <ds:schemaRef ds:uri="c73b39cc-0e69-4665-8db4-7ab582043597"/>
    <ds:schemaRef ds:uri="1bf9177b-e08e-47e7-96e1-f4690062f18e"/>
    <ds:schemaRef ds:uri="http://schemas.microsoft.com/office/infopath/2007/PartnerControls"/>
    <ds:schemaRef ds:uri="http://schemas.openxmlformats.org/package/2006/metadata/core-properties"/>
    <ds:schemaRef ds:uri="http://purl.org/dc/terms/"/>
    <ds:schemaRef ds:uri="http://schemas.microsoft.com/sharepoint/v4"/>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68EB2F1D-BB96-4547-9E38-4C2BB8C01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f9177b-e08e-47e7-96e1-f4690062f18e"/>
    <ds:schemaRef ds:uri="c73b39cc-0e69-4665-8db4-7ab58204359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A94A5E0-0E86-4897-8BC8-7C0C9228F8E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BEGELEIDEND SCHRIJVEN</vt:lpstr>
      <vt:lpstr>Inhoud</vt:lpstr>
      <vt:lpstr>Verzamelsheet</vt:lpstr>
      <vt:lpstr>Lijsten</vt:lpstr>
      <vt:lpstr>0. Voorblad</vt:lpstr>
      <vt:lpstr>1. Voorbereiding</vt:lpstr>
      <vt:lpstr>2a. Uitvoering - Impact</vt:lpstr>
      <vt:lpstr>2b. Uitvoering - Governance </vt:lpstr>
      <vt:lpstr>2c. Uitvoering - Risico</vt:lpstr>
      <vt:lpstr>2d. Uitvoering - Besluitvorming</vt:lpstr>
      <vt:lpstr>3. Monitoring-bijsturen</vt:lpstr>
      <vt:lpstr>4. Evaluatie</vt:lpstr>
      <vt:lpstr>woordenlijst</vt:lpstr>
      <vt:lpstr>list1</vt:lpstr>
      <vt:lpstr>List2</vt:lpstr>
      <vt:lpstr>List3</vt:lpstr>
      <vt:lpstr>List4</vt:lpstr>
      <vt:lpstr>List5</vt:lpstr>
      <vt:lpstr>List6</vt:lpstr>
      <vt:lpstr>List7</vt:lpstr>
      <vt:lpstr>List8</vt:lpstr>
      <vt:lpstr>'0. Voorblad'!Print_Area</vt:lpstr>
      <vt:lpstr>'1. Voorbereiding'!Print_Area</vt:lpstr>
      <vt:lpstr>'2a. Uitvoering - Impact'!Print_Area</vt:lpstr>
      <vt:lpstr>'2b. Uitvoering - Governance '!Print_Area</vt:lpstr>
      <vt:lpstr>'2c. Uitvoering - Risico'!Print_Area</vt:lpstr>
      <vt:lpstr>'2d. Uitvoering - Besluitvorming'!Print_Area</vt:lpstr>
      <vt:lpstr>'3. Monitoring-bijsturen'!Print_Area</vt:lpstr>
      <vt:lpstr>'4. Evaluatie'!Print_Area</vt:lpstr>
      <vt:lpstr>'BEGELEIDEND SCHRIJVEN'!Print_Area</vt:lpstr>
      <vt:lpstr>Inhoud!Print_Area</vt:lpstr>
      <vt:lpstr>woordenlijst!Print_Area</vt:lpstr>
    </vt:vector>
  </TitlesOfParts>
  <Company>De Nederlandsche Bank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Vragenlijst COVID-19- Risicomanagement - schadeverzekeraars locked</dc:title>
  <dc:creator>Vries, A. de (Ingrid) (TV_MVZ)</dc:creator>
  <cp:lastModifiedBy>Engelen, E.D. van (Edith) (TV_IVG)</cp:lastModifiedBy>
  <cp:lastPrinted>2021-04-15T16:11:55Z</cp:lastPrinted>
  <dcterms:created xsi:type="dcterms:W3CDTF">2020-12-08T13:01:10Z</dcterms:created>
  <dcterms:modified xsi:type="dcterms:W3CDTF">2021-04-20T09:14:12Z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0x0101001A9AF98CE4D646E7BAD5E0A615FBC45700531684C5AA7845B1B8AD3BF3F8A4C4F800BBB086B030679B4082E6A31CED195A60</vt:lpwstr>
  </property>
  <property fmtid="{D5CDD505-2E9C-101B-9397-08002B2CF9AE}" pid="3" name="nfb347e1221645fda76d4c48becd33cd">
    <vt:lpwstr>Lopend|9178452f-7c5d-4617-8a9d-cb6cbffbcbfc</vt:lpwstr>
  </property>
  <property fmtid="{D5CDD505-2E9C-101B-9397-08002B2CF9AE}" pid="4" name="_dlc_DocIdItemGuid">
    <vt:lpwstr>facc0171-4dff-4cc9-9a26-28122004077f</vt:lpwstr>
  </property>
  <property fmtid="{D5CDD505-2E9C-101B-9397-08002B2CF9AE}" pid="5" name="DNB-Sector_TaxHTField0">
    <vt:lpwstr>Verzekeraars|eaddc905-57f9-475c-85e5-1d9220894969</vt:lpwstr>
  </property>
  <property fmtid="{D5CDD505-2E9C-101B-9397-08002B2CF9AE}" pid="6" name="DNB-Divisie">
    <vt:lpwstr>59;#Toezicht Verzekeraars|ce62d30e-8253-404d-8999-47fc7e33d04f</vt:lpwstr>
  </property>
  <property fmtid="{D5CDD505-2E9C-101B-9397-08002B2CF9AE}" pid="7" name="DNB-Taaklabel">
    <vt:lpwstr>96;#Beoordelingskader|b7db8842-a4ae-4513-b183-f3c335056aa9</vt:lpwstr>
  </property>
  <property fmtid="{D5CDD505-2E9C-101B-9397-08002B2CF9AE}" pid="8" name="DNB-Sector1">
    <vt:lpwstr>7;#Verzekeraars|eaddc905-57f9-475c-85e5-1d9220894969</vt:lpwstr>
  </property>
  <property fmtid="{D5CDD505-2E9C-101B-9397-08002B2CF9AE}" pid="9" name="DNB-Status">
    <vt:lpwstr>3;#Lopend|9178452f-7c5d-4617-8a9d-cb6cbffbcbfc</vt:lpwstr>
  </property>
  <property fmtid="{D5CDD505-2E9C-101B-9397-08002B2CF9AE}" pid="10" name="DNB-SecurityLevel">
    <vt:lpwstr>100;#DNB-CONFIDENTIAL|0d19c132-6aba-4942-9ddc-30e834628626</vt:lpwstr>
  </property>
  <property fmtid="{D5CDD505-2E9C-101B-9397-08002B2CF9AE}" pid="11" name="DNB-Afdeling">
    <vt:lpwstr/>
  </property>
</Properties>
</file>